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0"/>
  </bookViews>
  <sheets>
    <sheet name="2015 рік" sheetId="1" r:id="rId1"/>
  </sheets>
  <definedNames>
    <definedName name="Excel_BuiltIn_Print_Area_3">#REF!</definedName>
    <definedName name="Excel_BuiltIn_Print_Area_3_1">#REF!</definedName>
    <definedName name="Excel_BuiltIn_Print_Titles_2">#REF!</definedName>
    <definedName name="_xlnm.Print_Area" localSheetId="0">'2015 рік'!$A$1:$I$153</definedName>
  </definedNames>
  <calcPr fullCalcOnLoad="1"/>
</workbook>
</file>

<file path=xl/sharedStrings.xml><?xml version="1.0" encoding="utf-8"?>
<sst xmlns="http://schemas.openxmlformats.org/spreadsheetml/2006/main" count="261" uniqueCount="189">
  <si>
    <t>№ 3/п</t>
  </si>
  <si>
    <t>ПІБ директора</t>
  </si>
  <si>
    <t>Завантаженість (паспортна)</t>
  </si>
  <si>
    <t>Терміни зміни</t>
  </si>
  <si>
    <t>Кількість дітей по кожній зміні</t>
  </si>
  <si>
    <t>Вартість 1 ліжко/дня (за 21 день)</t>
  </si>
  <si>
    <t>Балаклійський район</t>
  </si>
  <si>
    <t>"Факел"</t>
  </si>
  <si>
    <t>(санаторного типу)</t>
  </si>
  <si>
    <t>ГПУ «Шебелінкагазвидобування»</t>
  </si>
  <si>
    <t>Всього</t>
  </si>
  <si>
    <t>Барвінківський район</t>
  </si>
  <si>
    <t>Борівський район</t>
  </si>
  <si>
    <t>"Орлятко"</t>
  </si>
  <si>
    <t>"Ялинка"</t>
  </si>
  <si>
    <t>Вовчанський район</t>
  </si>
  <si>
    <t xml:space="preserve">"Барвінок" </t>
  </si>
  <si>
    <t>"Чайка"</t>
  </si>
  <si>
    <t>Дергачівський район</t>
  </si>
  <si>
    <t>Дворічанський район</t>
  </si>
  <si>
    <t>"Лісова казка"</t>
  </si>
  <si>
    <t>Куп’янська територіальна профспілкова організація Південної залізниці</t>
  </si>
  <si>
    <t>Зміївський район</t>
  </si>
  <si>
    <t>"АІСТ"</t>
  </si>
  <si>
    <t>Харківська обласна рада. Балансоутр. – Зеленогайська школа-інтернат</t>
  </si>
  <si>
    <t>Оздоровчий комплекс Національного наукового центру "ХФТІ"</t>
  </si>
  <si>
    <t>Національний науковий центр «Харківський фізико-технічний інститут»</t>
  </si>
  <si>
    <t>"Біле озеро"</t>
  </si>
  <si>
    <t>"Зелена гірка"</t>
  </si>
  <si>
    <t xml:space="preserve">Кривошликов Федір Іванович
(0247) 3-09-03;
0504008268;
</t>
  </si>
  <si>
    <t>ЗАТ ЛОЗП України «Укрпрофоздоровниця» (Дочірнє підприємство «Санаторій «Ялинка»)</t>
  </si>
  <si>
    <t>Харківська обласна рада. Балансоутр. –  Харківське обласне вище училище фізичної культури і спорту</t>
  </si>
  <si>
    <t>Золочівський район</t>
  </si>
  <si>
    <t>"Берізка"</t>
  </si>
  <si>
    <t>Ізюмський район (приналежність – м.Ізюм)</t>
  </si>
  <si>
    <t>Бовдуй Сергій Григорович – 0505026635 (моб.),    (05743) 2-20-13 (роб.)</t>
  </si>
  <si>
    <t>Краснокутський район</t>
  </si>
  <si>
    <t>"Каразінський"</t>
  </si>
  <si>
    <t>Куп'янський район</t>
  </si>
  <si>
    <t>"Сосновий"</t>
  </si>
  <si>
    <t>Лозівський район</t>
  </si>
  <si>
    <t>"Зміна"</t>
  </si>
  <si>
    <t>Харківська профспілкова організація Південної залізниці</t>
  </si>
  <si>
    <t>Нововодолазький район</t>
  </si>
  <si>
    <t>"Золотий колос"</t>
  </si>
  <si>
    <t>Сахновщинський район</t>
  </si>
  <si>
    <t>Харківський район</t>
  </si>
  <si>
    <t>"Ромашка"</t>
  </si>
  <si>
    <t xml:space="preserve">Сміла Жанна Олександрівна
749-10-95 (табір)
707-58-78 (профком)
050-327-34-12
</t>
  </si>
  <si>
    <t>КП Харківводоканал</t>
  </si>
  <si>
    <t>Чугуївський район</t>
  </si>
  <si>
    <t>Шевченківський район</t>
  </si>
  <si>
    <t>"Бурлучок"</t>
  </si>
  <si>
    <t>Шевченківська райдержадміністрація</t>
  </si>
  <si>
    <t>м.Люботин</t>
  </si>
  <si>
    <t>м.Харків</t>
  </si>
  <si>
    <t>"Сонячний"</t>
  </si>
  <si>
    <t>Баткін Олексій Рудольфович
м.т.724-04-38
р.т. 335-15-42, бухг. 335-19-98</t>
  </si>
  <si>
    <t>Головне управління МВС України в Харківській області</t>
  </si>
  <si>
    <t xml:space="preserve">Бруснікіна Євгенія Юріївна
м.т.755-70-43
р.т. 315-32-85
</t>
  </si>
  <si>
    <t>Всього:</t>
  </si>
  <si>
    <t>середня вартість 1 ліжко/дня</t>
  </si>
  <si>
    <t>Балаклійська РДА та РК профспілок працівників АПК</t>
  </si>
  <si>
    <t>ПАТ «Харківський завод «Оргтехніка»</t>
  </si>
  <si>
    <t>Ізюмський МВК</t>
  </si>
  <si>
    <t>Куп’янська РДА</t>
  </si>
  <si>
    <t>Обком профспілки працівників АПК</t>
  </si>
  <si>
    <t>Чугуївська РДА, Чугуївська районна організація працівників АПК</t>
  </si>
  <si>
    <t>Шевченківська РДА</t>
  </si>
  <si>
    <t>Південна залізниця</t>
  </si>
  <si>
    <t>загальна завантаженість</t>
  </si>
  <si>
    <t>Барвінківська районна рада</t>
  </si>
  <si>
    <t>Борівська районна рада</t>
  </si>
  <si>
    <t>Вовчанська районна рада</t>
  </si>
  <si>
    <t>Зміївська районна рада</t>
  </si>
  <si>
    <t>Краснокутська районна рада</t>
  </si>
  <si>
    <t>Золочівська районна рада</t>
  </si>
  <si>
    <t>у ПЗОВ</t>
  </si>
  <si>
    <t>у сан. типу</t>
  </si>
  <si>
    <t xml:space="preserve">Назва стаціонарного закладу  </t>
  </si>
  <si>
    <t>власник</t>
  </si>
  <si>
    <t xml:space="preserve">ДП «Санаторій «Бермінводи» ЗАТ ЛОЗП України «Укрпрофоздоровниця» </t>
  </si>
  <si>
    <t xml:space="preserve">"Лісовичок" </t>
  </si>
  <si>
    <t>Несміян Василь Никифорович 050-184-37-14</t>
  </si>
  <si>
    <t xml:space="preserve">Ківшар Сергій Миколайович
066-990-53-12
(05750) 4-16-70
</t>
  </si>
  <si>
    <t>Посунько Тетяна Петрівна
(0264) 5-16-14 (роб.);
096-579-17-02 (моб.),              066-371-27-20 (моб.)</t>
  </si>
  <si>
    <t>Сахновщинська районна рада</t>
  </si>
  <si>
    <r>
      <t xml:space="preserve">Дитячий навчально-оздоровчий табір профільного типу </t>
    </r>
    <r>
      <rPr>
        <b/>
        <sz val="12"/>
        <rFont val="Times New Roman"/>
        <family val="1"/>
      </rPr>
      <t xml:space="preserve">«Boiko Sammer School» </t>
    </r>
  </si>
  <si>
    <t xml:space="preserve">Чермянінов Олександр Сергійович – 093-391-75-98, 050-57-83-852 </t>
  </si>
  <si>
    <t xml:space="preserve">Натягов Анатолій Леонідович – 050-173-50-64 </t>
  </si>
  <si>
    <t>Дзюба Борис Миколайович 
моб.тел. 099-02-88-139
  (0259) 6-13-32</t>
  </si>
  <si>
    <r>
      <t>"Барвінок"</t>
    </r>
    <r>
      <rPr>
        <sz val="12"/>
        <rFont val="Times New Roman"/>
        <family val="1"/>
      </rPr>
      <t xml:space="preserve"> </t>
    </r>
  </si>
  <si>
    <t>Єфремова Лідія Григорівна – 099-953-42-05 (моб.), ( 05757) 9-02-40 (роб.)</t>
  </si>
  <si>
    <t>"БМВ"</t>
  </si>
  <si>
    <t>Панченко Тетяна Річардівна 096-382-777-1</t>
  </si>
  <si>
    <t>Колісник Світлана Миколаївна  097-575-96-61 (моб), 0979174516 (моб.),</t>
  </si>
  <si>
    <t>Шморгун Ірина Іванівна  067-570-46-17,  057-499-38-08</t>
  </si>
  <si>
    <r>
      <t>"Олімпія"</t>
    </r>
    <r>
      <rPr>
        <sz val="12"/>
        <rFont val="Times New Roman"/>
        <family val="1"/>
      </rPr>
      <t xml:space="preserve"> </t>
    </r>
  </si>
  <si>
    <t xml:space="preserve">Супрун Оксана Леонідівна – 050-859-08-51 </t>
  </si>
  <si>
    <t xml:space="preserve">Василенко Вікторія Анатоліївна - 098-811-11-01    роб.(0246) 2-43-90
</t>
  </si>
  <si>
    <t xml:space="preserve">Колодяжна Олена Вікторівна – 096-846-78-32 (моб.)      (5747) 3-19-97 (роб.)
 </t>
  </si>
  <si>
    <t>Давидова Ірина Олександрівна 097-766-15-03, 099-328-25-10  (05747) 3-09-07 (роб.)</t>
  </si>
  <si>
    <t>Голубенко Ніна Миколаївна 097-89-16-454, (0251) 5-46-40</t>
  </si>
  <si>
    <t>моб. роб. тел.</t>
  </si>
  <si>
    <t>Приватна особа Чіхладзе Т.В.</t>
  </si>
  <si>
    <t>без закладів ДНО</t>
  </si>
  <si>
    <t>середня вартість путівки:</t>
  </si>
  <si>
    <t xml:space="preserve"> без закладів сан. типу:</t>
  </si>
  <si>
    <t>Рожнов Олександр Іванович – 0506802250, 096-, (05742) 36-2-71, 36-3-46 (роб.)</t>
  </si>
  <si>
    <t>Дата підписання Акту приймання</t>
  </si>
  <si>
    <t>Козлова Валентина Вікторівна, р.тел. (0241) 4-30-21, 093-655-86-81</t>
  </si>
  <si>
    <t>Коц Віталій Павлович моб. 050-941-67-83, роб. 732-46-38</t>
  </si>
  <si>
    <t xml:space="preserve">Зозуля Марина Олександрівна 0955008983
(05747) 79-1-30 
 </t>
  </si>
  <si>
    <t xml:space="preserve"> ІНФОРМАЦІЯ ЩОДО ДІЯЛЬНОСТІ ДИТЯЧИХ ЗАКЛАДІВ ОЗДОРОВЛЕННЯ ВЛІТКУ 2015 РОКУ</t>
  </si>
  <si>
    <t xml:space="preserve">ІІ зм. </t>
  </si>
  <si>
    <t xml:space="preserve">ІІІ зм. </t>
  </si>
  <si>
    <t>Харківське державне вище училище фізичної культури № 1</t>
  </si>
  <si>
    <t>Півень
Петро Григорович:
0663923241;
(05741) 6-16-19</t>
  </si>
  <si>
    <t xml:space="preserve">І зм. 07.06  </t>
  </si>
  <si>
    <t xml:space="preserve">ІV зм. </t>
  </si>
  <si>
    <t xml:space="preserve">V зм. </t>
  </si>
  <si>
    <t>Горбаньова Тетяна Анатоліївна
066-156-17-96
(05762) 3-18-83</t>
  </si>
  <si>
    <t>Явтушенко Ірина Борисівна 050-634-02-01, 335-17-50</t>
  </si>
  <si>
    <t xml:space="preserve">І зм. 10.06. - 30.06. </t>
  </si>
  <si>
    <t>ІІ зм. 04.07. - 24.07.</t>
  </si>
  <si>
    <t>ІІІ зм. 30.07. - 19.08.</t>
  </si>
  <si>
    <t>всього по змінах в 2015 році</t>
  </si>
  <si>
    <t xml:space="preserve">І зм. 15.06. - 05.07. </t>
  </si>
  <si>
    <t>ІІ зм. 08.07. - 28.07.</t>
  </si>
  <si>
    <t>ІІІ зм. 31.07. - 20.08.</t>
  </si>
  <si>
    <t>І зм. 15.06. - 29.06.</t>
  </si>
  <si>
    <t>ІІ зм.03.07. - 17.07.</t>
  </si>
  <si>
    <t>ІІІ зм. 21.07. - 04.08.</t>
  </si>
  <si>
    <t>ІV зм. 07.08. - 21.08.</t>
  </si>
  <si>
    <t xml:space="preserve">І зм. 02.06. - 22.06.  </t>
  </si>
  <si>
    <t>ІІ зм. 25.06. - 15.07.</t>
  </si>
  <si>
    <t>ІV зм. 10.08. - 30.08.</t>
  </si>
  <si>
    <t>ІІІ зм. 18.07. - 07.08.</t>
  </si>
  <si>
    <t xml:space="preserve">І зм. 14.06. - 04.07. </t>
  </si>
  <si>
    <t>ІІІ зм. 01.08. - 21.08.</t>
  </si>
  <si>
    <t xml:space="preserve">І зм. 12.06. - 02.07. </t>
  </si>
  <si>
    <t>ІІ зм. 07.07. - 27.07.</t>
  </si>
  <si>
    <t xml:space="preserve">І зм. 19.06. - 09.07. </t>
  </si>
  <si>
    <t xml:space="preserve">І зм. 08.06. - 28.06. </t>
  </si>
  <si>
    <t xml:space="preserve">І зм. 07.06. - 27.06. </t>
  </si>
  <si>
    <t>ІІ зм. 30.06. - 20.07.</t>
  </si>
  <si>
    <t>ІІІ зм. 23.07. - 12.08.</t>
  </si>
  <si>
    <t>IV зм.15.08. - 28.08.</t>
  </si>
  <si>
    <t xml:space="preserve">І зм. 05.06. - 25.06. </t>
  </si>
  <si>
    <t>ІІ зм. 01.07. - 21.07.</t>
  </si>
  <si>
    <t xml:space="preserve">І зм. 22.06. - 12.07. </t>
  </si>
  <si>
    <t>І зм. 03.06. - 16.06.</t>
  </si>
  <si>
    <t>ІІ зм. 19.06. - 02.07.</t>
  </si>
  <si>
    <t>ІІІ зм. 05.07. - 18.07.</t>
  </si>
  <si>
    <t>V зм. 06.08. - 26.08.</t>
  </si>
  <si>
    <t>ІV зм.21.07. - 03.08.</t>
  </si>
  <si>
    <t xml:space="preserve">І зм. 02.06 </t>
  </si>
  <si>
    <t>ІІІ зм. 24.07. - 13.08.</t>
  </si>
  <si>
    <t>IV зм.16.08. - 29.08.</t>
  </si>
  <si>
    <t>ІІ зм. 17.07. - 06.08.</t>
  </si>
  <si>
    <t xml:space="preserve">І зм. 06.06. - 22.06. </t>
  </si>
  <si>
    <t>ІІ зм. 26.06. - 16.07.</t>
  </si>
  <si>
    <t>ІІІ зм. 21.07. - 07.08.</t>
  </si>
  <si>
    <t xml:space="preserve">І зм. 13.06. - 03.07. </t>
  </si>
  <si>
    <t xml:space="preserve">І зм. 01.06. - 22.06.  </t>
  </si>
  <si>
    <t>ІІ зм. 29.07. - 19.07.</t>
  </si>
  <si>
    <t xml:space="preserve">І зм. 10.06. - 30.07. </t>
  </si>
  <si>
    <t>ІІ зм. 03.07. - 23.07.</t>
  </si>
  <si>
    <t>ІІІ зм. 26.07. - 15.08.</t>
  </si>
  <si>
    <t>01.06 – 28.08</t>
  </si>
  <si>
    <t xml:space="preserve">Любушин Анатолій Олексійович 0501319275
0679123544
0636112653
</t>
  </si>
  <si>
    <t xml:space="preserve">І зм. 01.06. - 15.06. </t>
  </si>
  <si>
    <t>ІІ зм. 16.06. - 30.06.</t>
  </si>
  <si>
    <t>ІІІ зм. 01.07. - 15.07.</t>
  </si>
  <si>
    <t>ІV зм. 16.07. - 31.07.</t>
  </si>
  <si>
    <t>V зм. 01.08. - 15.08</t>
  </si>
  <si>
    <t>VІ зм. 16.08. - 28.08.</t>
  </si>
  <si>
    <t>ІІ зм. 14.07. - 03.08.</t>
  </si>
  <si>
    <t>І зм. 09.06. - 23.06.</t>
  </si>
  <si>
    <t>ІІ зм. 26.06. - 10.07.</t>
  </si>
  <si>
    <t>ІІІ зм. 13.07. - 27.07.</t>
  </si>
  <si>
    <t>ІІІ зм. 30.07. - 13.08</t>
  </si>
  <si>
    <t>ІІ зм. 05.07. - 25.07.</t>
  </si>
  <si>
    <t>V зм. 02.08. - 22.08</t>
  </si>
  <si>
    <t>ІІ зм. 03.08. - 23.08.</t>
  </si>
  <si>
    <t>Участь у тендері</t>
  </si>
  <si>
    <t>переможці</t>
  </si>
  <si>
    <r>
      <t>п</t>
    </r>
    <r>
      <rPr>
        <b/>
        <sz val="9"/>
        <rFont val="Times New Roman"/>
        <family val="1"/>
      </rPr>
      <t>ланують участь у 2 торгах</t>
    </r>
  </si>
  <si>
    <t>планують участь у 2 торгах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</si>
</sst>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wrapText="1"/>
    </xf>
    <xf numFmtId="0" fontId="6" fillId="20" borderId="10" xfId="33" applyNumberFormat="1" applyFont="1" applyBorder="1" applyAlignment="1" applyProtection="1">
      <alignment horizontal="center" vertical="center" wrapText="1"/>
      <protection/>
    </xf>
    <xf numFmtId="164" fontId="6" fillId="20" borderId="10" xfId="33" applyNumberFormat="1" applyFont="1" applyBorder="1" applyAlignment="1" applyProtection="1">
      <alignment horizontal="center" vertical="center" wrapText="1"/>
      <protection/>
    </xf>
    <xf numFmtId="2" fontId="6" fillId="20" borderId="10" xfId="33" applyNumberFormat="1" applyFont="1" applyBorder="1" applyAlignment="1" applyProtection="1">
      <alignment horizontal="center" vertical="center" wrapText="1"/>
      <protection/>
    </xf>
    <xf numFmtId="0" fontId="6" fillId="20" borderId="10" xfId="33" applyNumberFormat="1" applyFont="1" applyBorder="1" applyAlignment="1" applyProtection="1">
      <alignment horizontal="left" vertical="center" wrapText="1"/>
      <protection/>
    </xf>
    <xf numFmtId="0" fontId="6" fillId="20" borderId="0" xfId="33" applyNumberFormat="1" applyFont="1" applyBorder="1" applyAlignment="1" applyProtection="1">
      <alignment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0" xfId="0" applyFont="1" applyFill="1" applyAlignment="1">
      <alignment wrapText="1"/>
    </xf>
    <xf numFmtId="0" fontId="3" fillId="20" borderId="10" xfId="0" applyFont="1" applyFill="1" applyBorder="1" applyAlignment="1">
      <alignment horizontal="left" vertical="center" wrapText="1"/>
    </xf>
    <xf numFmtId="0" fontId="3" fillId="20" borderId="10" xfId="0" applyFont="1" applyFill="1" applyBorder="1" applyAlignment="1">
      <alignment horizontal="center" vertical="center" wrapText="1"/>
    </xf>
    <xf numFmtId="164" fontId="3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3" fillId="20" borderId="0" xfId="0" applyFont="1" applyFill="1" applyAlignment="1">
      <alignment wrapText="1"/>
    </xf>
    <xf numFmtId="0" fontId="2" fillId="2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Alignment="1">
      <alignment wrapText="1"/>
    </xf>
    <xf numFmtId="0" fontId="2" fillId="2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center" vertical="center" wrapText="1"/>
    </xf>
    <xf numFmtId="2" fontId="11" fillId="36" borderId="0" xfId="0" applyNumberFormat="1" applyFont="1" applyFill="1" applyAlignment="1">
      <alignment horizontal="center" vertical="center" wrapText="1"/>
    </xf>
    <xf numFmtId="2" fontId="13" fillId="36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left" vertical="center" wrapText="1"/>
    </xf>
    <xf numFmtId="0" fontId="2" fillId="20" borderId="13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164" fontId="3" fillId="38" borderId="10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14" fillId="0" borderId="10" xfId="0" applyNumberFormat="1" applyFont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164" fontId="16" fillId="34" borderId="11" xfId="0" applyNumberFormat="1" applyFont="1" applyFill="1" applyBorder="1" applyAlignment="1">
      <alignment horizontal="center" vertical="center" wrapText="1"/>
    </xf>
    <xf numFmtId="164" fontId="16" fillId="34" borderId="12" xfId="0" applyNumberFormat="1" applyFont="1" applyFill="1" applyBorder="1" applyAlignment="1">
      <alignment horizontal="center" vertical="center" wrapText="1"/>
    </xf>
    <xf numFmtId="164" fontId="16" fillId="34" borderId="13" xfId="0" applyNumberFormat="1" applyFont="1" applyFill="1" applyBorder="1" applyAlignment="1">
      <alignment horizontal="center" vertical="center" wrapText="1"/>
    </xf>
    <xf numFmtId="164" fontId="14" fillId="34" borderId="11" xfId="0" applyNumberFormat="1" applyFont="1" applyFill="1" applyBorder="1" applyAlignment="1">
      <alignment horizontal="center" vertical="center" wrapText="1"/>
    </xf>
    <xf numFmtId="164" fontId="14" fillId="34" borderId="12" xfId="0" applyNumberFormat="1" applyFont="1" applyFill="1" applyBorder="1" applyAlignment="1">
      <alignment horizontal="center" vertical="center" wrapText="1"/>
    </xf>
    <xf numFmtId="164" fontId="14" fillId="34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6" fillId="20" borderId="10" xfId="33" applyNumberFormat="1" applyFont="1" applyBorder="1" applyAlignment="1" applyProtection="1">
      <alignment horizontal="left" vertical="top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top" wrapText="1"/>
    </xf>
    <xf numFmtId="0" fontId="3" fillId="2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12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39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4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" fillId="20" borderId="13" xfId="33" applyNumberFormat="1" applyFont="1" applyBorder="1" applyAlignment="1" applyProtection="1">
      <alignment horizontal="left" vertical="top" wrapText="1"/>
      <protection/>
    </xf>
    <xf numFmtId="14" fontId="3" fillId="37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 shrinkToFit="1"/>
    </xf>
    <xf numFmtId="0" fontId="10" fillId="0" borderId="1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2" fontId="3" fillId="39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14" fontId="3" fillId="38" borderId="11" xfId="0" applyNumberFormat="1" applyFont="1" applyFill="1" applyBorder="1" applyAlignment="1">
      <alignment horizontal="center" vertical="center" wrapText="1"/>
    </xf>
    <xf numFmtId="14" fontId="3" fillId="38" borderId="12" xfId="0" applyNumberFormat="1" applyFont="1" applyFill="1" applyBorder="1" applyAlignment="1">
      <alignment horizontal="center" vertical="center" wrapText="1"/>
    </xf>
    <xf numFmtId="14" fontId="3" fillId="38" borderId="13" xfId="0" applyNumberFormat="1" applyFont="1" applyFill="1" applyBorder="1" applyAlignment="1">
      <alignment horizontal="center" vertical="center" wrapText="1"/>
    </xf>
    <xf numFmtId="2" fontId="3" fillId="38" borderId="11" xfId="0" applyNumberFormat="1" applyFont="1" applyFill="1" applyBorder="1" applyAlignment="1">
      <alignment horizontal="center" vertical="center" wrapText="1"/>
    </xf>
    <xf numFmtId="2" fontId="3" fillId="38" borderId="12" xfId="0" applyNumberFormat="1" applyFont="1" applyFill="1" applyBorder="1" applyAlignment="1">
      <alignment horizontal="center" vertical="center" wrapText="1"/>
    </xf>
    <xf numFmtId="2" fontId="3" fillId="38" borderId="13" xfId="0" applyNumberFormat="1" applyFont="1" applyFill="1" applyBorder="1" applyAlignment="1">
      <alignment horizontal="center" vertical="center" wrapText="1"/>
    </xf>
    <xf numFmtId="14" fontId="3" fillId="38" borderId="11" xfId="0" applyNumberFormat="1" applyFont="1" applyFill="1" applyBorder="1" applyAlignment="1">
      <alignment horizontal="center" vertical="center" wrapText="1"/>
    </xf>
    <xf numFmtId="14" fontId="3" fillId="38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20% - Акцент6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2"/>
  <sheetViews>
    <sheetView tabSelected="1" view="pageBreakPreview" zoomScale="115" zoomScaleNormal="90" zoomScaleSheetLayoutView="115" zoomScalePageLayoutView="0" workbookViewId="0" topLeftCell="A142">
      <selection activeCell="H148" sqref="H148:H149"/>
    </sheetView>
  </sheetViews>
  <sheetFormatPr defaultColWidth="10.375" defaultRowHeight="18" customHeight="1"/>
  <cols>
    <col min="1" max="1" width="3.375" style="1" customWidth="1"/>
    <col min="2" max="2" width="27.75390625" style="2" customWidth="1"/>
    <col min="3" max="3" width="24.875" style="3" customWidth="1"/>
    <col min="4" max="4" width="11.00390625" style="3" customWidth="1"/>
    <col min="5" max="5" width="10.125" style="8" customWidth="1"/>
    <col min="6" max="6" width="17.00390625" style="9" customWidth="1"/>
    <col min="7" max="7" width="10.00390625" style="3" customWidth="1"/>
    <col min="8" max="8" width="9.75390625" style="5" customWidth="1"/>
    <col min="9" max="9" width="10.125" style="6" customWidth="1"/>
    <col min="10" max="247" width="10.375" style="1" customWidth="1"/>
  </cols>
  <sheetData>
    <row r="1" spans="1:256" ht="23.25" customHeight="1">
      <c r="A1" s="133" t="s">
        <v>113</v>
      </c>
      <c r="B1" s="134"/>
      <c r="C1" s="134"/>
      <c r="D1" s="134"/>
      <c r="E1" s="134"/>
      <c r="F1" s="134"/>
      <c r="G1" s="134"/>
      <c r="H1" s="134"/>
      <c r="I1" s="134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15.75" customHeight="1">
      <c r="A2" s="67" t="s">
        <v>0</v>
      </c>
      <c r="B2" s="64" t="s">
        <v>79</v>
      </c>
      <c r="C2" s="10" t="s">
        <v>1</v>
      </c>
      <c r="D2" s="118" t="s">
        <v>2</v>
      </c>
      <c r="E2" s="120" t="s">
        <v>109</v>
      </c>
      <c r="F2" s="118" t="s">
        <v>3</v>
      </c>
      <c r="G2" s="118" t="s">
        <v>4</v>
      </c>
      <c r="H2" s="100" t="s">
        <v>185</v>
      </c>
      <c r="I2" s="118" t="s">
        <v>5</v>
      </c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36" customHeight="1">
      <c r="A3" s="68"/>
      <c r="B3" s="66" t="s">
        <v>80</v>
      </c>
      <c r="C3" s="64" t="s">
        <v>103</v>
      </c>
      <c r="D3" s="119"/>
      <c r="E3" s="121"/>
      <c r="F3" s="119"/>
      <c r="G3" s="119"/>
      <c r="H3" s="102"/>
      <c r="I3" s="119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15.75" customHeight="1">
      <c r="A4" s="107" t="s">
        <v>6</v>
      </c>
      <c r="B4" s="107"/>
      <c r="C4" s="107"/>
      <c r="D4" s="107"/>
      <c r="E4" s="107"/>
      <c r="F4" s="107"/>
      <c r="G4" s="107"/>
      <c r="H4" s="107"/>
      <c r="I4" s="107"/>
      <c r="IN4" s="16"/>
      <c r="IO4" s="16"/>
      <c r="IP4" s="16"/>
      <c r="IQ4" s="16"/>
      <c r="IR4" s="16"/>
      <c r="IS4" s="16"/>
      <c r="IT4" s="16"/>
      <c r="IU4" s="16"/>
      <c r="IV4" s="16"/>
    </row>
    <row r="5" spans="1:9" s="16" customFormat="1" ht="15.75" customHeight="1">
      <c r="A5" s="132">
        <v>1</v>
      </c>
      <c r="B5" s="71" t="s">
        <v>7</v>
      </c>
      <c r="C5" s="135" t="s">
        <v>96</v>
      </c>
      <c r="D5" s="14">
        <v>100</v>
      </c>
      <c r="E5" s="136">
        <v>42151</v>
      </c>
      <c r="F5" s="15" t="s">
        <v>123</v>
      </c>
      <c r="G5" s="13">
        <v>135</v>
      </c>
      <c r="H5" s="11"/>
      <c r="I5" s="137">
        <v>478.5</v>
      </c>
    </row>
    <row r="6" spans="1:9" s="16" customFormat="1" ht="15.75" customHeight="1">
      <c r="A6" s="132"/>
      <c r="B6" s="12" t="s">
        <v>8</v>
      </c>
      <c r="C6" s="135"/>
      <c r="D6" s="14">
        <v>100</v>
      </c>
      <c r="E6" s="136"/>
      <c r="F6" s="15" t="s">
        <v>124</v>
      </c>
      <c r="G6" s="13">
        <v>135</v>
      </c>
      <c r="H6" s="11"/>
      <c r="I6" s="137"/>
    </row>
    <row r="7" spans="1:9" s="16" customFormat="1" ht="16.5" customHeight="1">
      <c r="A7" s="132"/>
      <c r="B7" s="13" t="s">
        <v>9</v>
      </c>
      <c r="C7" s="135"/>
      <c r="D7" s="14">
        <v>100</v>
      </c>
      <c r="E7" s="136"/>
      <c r="F7" s="15" t="s">
        <v>125</v>
      </c>
      <c r="G7" s="13">
        <v>135</v>
      </c>
      <c r="H7" s="11"/>
      <c r="I7" s="137"/>
    </row>
    <row r="8" spans="1:9" s="21" customFormat="1" ht="15.75" customHeight="1">
      <c r="A8" s="116" t="s">
        <v>10</v>
      </c>
      <c r="B8" s="116"/>
      <c r="C8" s="116"/>
      <c r="D8" s="17">
        <f>SUM(D5:D7)</f>
        <v>300</v>
      </c>
      <c r="E8" s="17"/>
      <c r="F8" s="20"/>
      <c r="G8" s="17">
        <f>SUM(G5:G7)</f>
        <v>405</v>
      </c>
      <c r="H8" s="18"/>
      <c r="I8" s="19">
        <f>I5*21</f>
        <v>10048.5</v>
      </c>
    </row>
    <row r="9" spans="1:9" ht="15.75" customHeight="1">
      <c r="A9" s="108">
        <v>2</v>
      </c>
      <c r="B9" s="69" t="s">
        <v>97</v>
      </c>
      <c r="C9" s="129" t="s">
        <v>98</v>
      </c>
      <c r="D9" s="22">
        <v>320</v>
      </c>
      <c r="E9" s="136">
        <v>42152</v>
      </c>
      <c r="F9" s="15" t="s">
        <v>123</v>
      </c>
      <c r="G9" s="22">
        <v>320</v>
      </c>
      <c r="H9" s="100" t="s">
        <v>186</v>
      </c>
      <c r="I9" s="137">
        <v>138</v>
      </c>
    </row>
    <row r="10" spans="1:9" ht="15.75" customHeight="1">
      <c r="A10" s="108"/>
      <c r="B10" s="129" t="s">
        <v>62</v>
      </c>
      <c r="C10" s="129"/>
      <c r="D10" s="22">
        <v>320</v>
      </c>
      <c r="E10" s="136"/>
      <c r="F10" s="15" t="s">
        <v>124</v>
      </c>
      <c r="G10" s="22">
        <v>320</v>
      </c>
      <c r="H10" s="101"/>
      <c r="I10" s="137"/>
    </row>
    <row r="11" spans="1:9" ht="15.75" customHeight="1">
      <c r="A11" s="108"/>
      <c r="B11" s="129"/>
      <c r="C11" s="129"/>
      <c r="D11" s="22">
        <v>320</v>
      </c>
      <c r="E11" s="136"/>
      <c r="F11" s="15" t="s">
        <v>125</v>
      </c>
      <c r="G11" s="13">
        <v>320</v>
      </c>
      <c r="H11" s="102"/>
      <c r="I11" s="137"/>
    </row>
    <row r="12" spans="1:9" s="21" customFormat="1" ht="15.75" customHeight="1">
      <c r="A12" s="116" t="s">
        <v>10</v>
      </c>
      <c r="B12" s="116"/>
      <c r="C12" s="116"/>
      <c r="D12" s="17">
        <f>SUM(D9:D11)</f>
        <v>960</v>
      </c>
      <c r="E12" s="17"/>
      <c r="F12" s="20"/>
      <c r="G12" s="17">
        <f>SUM(G9:G11)</f>
        <v>960</v>
      </c>
      <c r="H12" s="18"/>
      <c r="I12" s="19">
        <f>I9*21</f>
        <v>2898</v>
      </c>
    </row>
    <row r="13" spans="1:9" ht="15.75" customHeight="1">
      <c r="A13" s="107" t="s">
        <v>11</v>
      </c>
      <c r="B13" s="107"/>
      <c r="C13" s="107"/>
      <c r="D13" s="107"/>
      <c r="E13" s="107"/>
      <c r="F13" s="107"/>
      <c r="G13" s="107"/>
      <c r="H13" s="107"/>
      <c r="I13" s="107"/>
    </row>
    <row r="14" spans="1:9" ht="15.75" customHeight="1">
      <c r="A14" s="108">
        <v>3</v>
      </c>
      <c r="B14" s="69" t="s">
        <v>91</v>
      </c>
      <c r="C14" s="129" t="s">
        <v>92</v>
      </c>
      <c r="D14" s="22">
        <v>65</v>
      </c>
      <c r="E14" s="117">
        <v>42153</v>
      </c>
      <c r="F14" s="15" t="s">
        <v>123</v>
      </c>
      <c r="G14" s="22">
        <v>65</v>
      </c>
      <c r="H14" s="103" t="s">
        <v>187</v>
      </c>
      <c r="I14" s="106">
        <v>188.2</v>
      </c>
    </row>
    <row r="15" spans="1:9" ht="15.75" customHeight="1">
      <c r="A15" s="108"/>
      <c r="B15" s="129" t="s">
        <v>71</v>
      </c>
      <c r="C15" s="129"/>
      <c r="D15" s="22"/>
      <c r="E15" s="117"/>
      <c r="F15" s="23"/>
      <c r="G15" s="22"/>
      <c r="H15" s="104"/>
      <c r="I15" s="106"/>
    </row>
    <row r="16" spans="1:9" ht="15.75" customHeight="1">
      <c r="A16" s="108"/>
      <c r="B16" s="129"/>
      <c r="C16" s="129"/>
      <c r="D16" s="22"/>
      <c r="E16" s="117"/>
      <c r="F16" s="23"/>
      <c r="G16" s="22"/>
      <c r="H16" s="105"/>
      <c r="I16" s="106"/>
    </row>
    <row r="17" spans="1:9" s="21" customFormat="1" ht="15.75" customHeight="1">
      <c r="A17" s="116" t="s">
        <v>10</v>
      </c>
      <c r="B17" s="116"/>
      <c r="C17" s="116"/>
      <c r="D17" s="17">
        <f>SUM(D14:D16)</f>
        <v>65</v>
      </c>
      <c r="E17" s="17"/>
      <c r="F17" s="20"/>
      <c r="G17" s="17">
        <f>SUM(G14:G16)</f>
        <v>65</v>
      </c>
      <c r="H17" s="18"/>
      <c r="I17" s="19">
        <f>I14*21</f>
        <v>3952.2</v>
      </c>
    </row>
    <row r="18" spans="1:9" s="24" customFormat="1" ht="15.75" customHeight="1">
      <c r="A18" s="138" t="s">
        <v>12</v>
      </c>
      <c r="B18" s="138"/>
      <c r="C18" s="138"/>
      <c r="D18" s="138"/>
      <c r="E18" s="138"/>
      <c r="F18" s="138"/>
      <c r="G18" s="138"/>
      <c r="H18" s="138"/>
      <c r="I18" s="138"/>
    </row>
    <row r="19" spans="1:9" ht="15.75" customHeight="1">
      <c r="A19" s="108">
        <v>4</v>
      </c>
      <c r="B19" s="69" t="s">
        <v>13</v>
      </c>
      <c r="C19" s="129" t="s">
        <v>90</v>
      </c>
      <c r="D19" s="22">
        <v>150</v>
      </c>
      <c r="E19" s="117">
        <v>42149</v>
      </c>
      <c r="F19" s="15" t="s">
        <v>160</v>
      </c>
      <c r="G19" s="22">
        <v>150</v>
      </c>
      <c r="H19" s="100" t="s">
        <v>186</v>
      </c>
      <c r="I19" s="106">
        <v>134</v>
      </c>
    </row>
    <row r="20" spans="1:9" ht="15.75" customHeight="1">
      <c r="A20" s="108"/>
      <c r="B20" s="129" t="s">
        <v>72</v>
      </c>
      <c r="C20" s="129"/>
      <c r="D20" s="22">
        <v>150</v>
      </c>
      <c r="E20" s="117"/>
      <c r="F20" s="15" t="s">
        <v>161</v>
      </c>
      <c r="G20" s="22">
        <v>150</v>
      </c>
      <c r="H20" s="101"/>
      <c r="I20" s="106"/>
    </row>
    <row r="21" spans="1:9" ht="15.75" customHeight="1">
      <c r="A21" s="108"/>
      <c r="B21" s="129"/>
      <c r="C21" s="129"/>
      <c r="D21" s="22">
        <v>150</v>
      </c>
      <c r="E21" s="117"/>
      <c r="F21" s="15" t="s">
        <v>162</v>
      </c>
      <c r="G21" s="22">
        <v>150</v>
      </c>
      <c r="H21" s="102"/>
      <c r="I21" s="106"/>
    </row>
    <row r="22" spans="1:9" s="6" customFormat="1" ht="15.75" customHeight="1">
      <c r="A22" s="131" t="s">
        <v>10</v>
      </c>
      <c r="B22" s="131"/>
      <c r="C22" s="131"/>
      <c r="D22" s="26">
        <f>SUM(D19:D21)</f>
        <v>450</v>
      </c>
      <c r="E22" s="29"/>
      <c r="F22" s="25"/>
      <c r="G22" s="26">
        <f>SUM(G19:G21)</f>
        <v>450</v>
      </c>
      <c r="H22" s="18"/>
      <c r="I22" s="28">
        <f>I19*21</f>
        <v>2814</v>
      </c>
    </row>
    <row r="23" spans="1:9" ht="15.75" customHeight="1">
      <c r="A23" s="107" t="s">
        <v>15</v>
      </c>
      <c r="B23" s="107"/>
      <c r="C23" s="107"/>
      <c r="D23" s="107"/>
      <c r="E23" s="107"/>
      <c r="F23" s="107"/>
      <c r="G23" s="107"/>
      <c r="H23" s="107"/>
      <c r="I23" s="107"/>
    </row>
    <row r="24" spans="1:9" ht="15.75" customHeight="1">
      <c r="A24" s="108">
        <v>5</v>
      </c>
      <c r="B24" s="69" t="s">
        <v>16</v>
      </c>
      <c r="C24" s="139" t="s">
        <v>110</v>
      </c>
      <c r="D24" s="22">
        <v>70</v>
      </c>
      <c r="E24" s="117">
        <v>42160</v>
      </c>
      <c r="F24" s="23" t="s">
        <v>127</v>
      </c>
      <c r="G24" s="22">
        <v>70</v>
      </c>
      <c r="H24" s="11"/>
      <c r="I24" s="106">
        <v>95.2</v>
      </c>
    </row>
    <row r="25" spans="1:9" ht="15.75" customHeight="1">
      <c r="A25" s="108"/>
      <c r="B25" s="129" t="s">
        <v>73</v>
      </c>
      <c r="C25" s="140"/>
      <c r="D25" s="22">
        <v>70</v>
      </c>
      <c r="E25" s="117"/>
      <c r="F25" s="23" t="s">
        <v>128</v>
      </c>
      <c r="G25" s="22">
        <v>70</v>
      </c>
      <c r="H25" s="11"/>
      <c r="I25" s="106"/>
    </row>
    <row r="26" spans="1:9" ht="15.75" customHeight="1">
      <c r="A26" s="108"/>
      <c r="B26" s="129"/>
      <c r="C26" s="141"/>
      <c r="D26" s="22">
        <v>70</v>
      </c>
      <c r="E26" s="117"/>
      <c r="F26" s="33" t="s">
        <v>129</v>
      </c>
      <c r="G26" s="22">
        <v>70</v>
      </c>
      <c r="H26" s="11"/>
      <c r="I26" s="106"/>
    </row>
    <row r="27" spans="1:9" s="32" customFormat="1" ht="15.75" customHeight="1">
      <c r="A27" s="130" t="s">
        <v>10</v>
      </c>
      <c r="B27" s="130"/>
      <c r="C27" s="130"/>
      <c r="D27" s="26">
        <f>SUM(D24:D26)</f>
        <v>210</v>
      </c>
      <c r="E27" s="29"/>
      <c r="F27" s="25"/>
      <c r="G27" s="26">
        <f>SUM(G24:G26)</f>
        <v>210</v>
      </c>
      <c r="H27" s="27"/>
      <c r="I27" s="28">
        <f>I24*21</f>
        <v>1999.2</v>
      </c>
    </row>
    <row r="28" spans="1:9" s="32" customFormat="1" ht="15.75" customHeight="1">
      <c r="A28" s="143">
        <v>6</v>
      </c>
      <c r="B28" s="92" t="s">
        <v>17</v>
      </c>
      <c r="C28" s="147" t="s">
        <v>117</v>
      </c>
      <c r="D28" s="89">
        <v>170</v>
      </c>
      <c r="E28" s="181">
        <v>42156</v>
      </c>
      <c r="F28" s="15" t="s">
        <v>118</v>
      </c>
      <c r="G28" s="90">
        <v>126</v>
      </c>
      <c r="H28" s="91"/>
      <c r="I28" s="184">
        <v>142</v>
      </c>
    </row>
    <row r="29" spans="1:9" s="32" customFormat="1" ht="15.75" customHeight="1">
      <c r="A29" s="144"/>
      <c r="B29" s="146" t="s">
        <v>116</v>
      </c>
      <c r="C29" s="112"/>
      <c r="D29" s="89">
        <v>170</v>
      </c>
      <c r="E29" s="182"/>
      <c r="F29" s="15" t="s">
        <v>114</v>
      </c>
      <c r="G29" s="90">
        <v>138</v>
      </c>
      <c r="H29" s="91"/>
      <c r="I29" s="185"/>
    </row>
    <row r="30" spans="1:9" s="32" customFormat="1" ht="15.75" customHeight="1">
      <c r="A30" s="144"/>
      <c r="B30" s="144"/>
      <c r="C30" s="112"/>
      <c r="D30" s="89">
        <v>170</v>
      </c>
      <c r="E30" s="182"/>
      <c r="F30" s="15" t="s">
        <v>115</v>
      </c>
      <c r="G30" s="90">
        <v>174</v>
      </c>
      <c r="H30" s="91"/>
      <c r="I30" s="185"/>
    </row>
    <row r="31" spans="1:9" s="32" customFormat="1" ht="15.75" customHeight="1">
      <c r="A31" s="145"/>
      <c r="B31" s="145"/>
      <c r="C31" s="113"/>
      <c r="D31" s="89">
        <v>170</v>
      </c>
      <c r="E31" s="183"/>
      <c r="F31" s="15" t="s">
        <v>119</v>
      </c>
      <c r="G31" s="90">
        <v>180</v>
      </c>
      <c r="H31" s="91"/>
      <c r="I31" s="186"/>
    </row>
    <row r="32" spans="1:9" s="32" customFormat="1" ht="23.25" customHeight="1">
      <c r="A32" s="130" t="s">
        <v>10</v>
      </c>
      <c r="B32" s="130"/>
      <c r="C32" s="130"/>
      <c r="D32" s="26">
        <f>SUM(D28:D31)</f>
        <v>680</v>
      </c>
      <c r="E32" s="29"/>
      <c r="F32" s="25"/>
      <c r="G32" s="26">
        <f>SUM(G29:G31)</f>
        <v>492</v>
      </c>
      <c r="H32" s="27"/>
      <c r="I32" s="28"/>
    </row>
    <row r="33" spans="1:9" ht="15.75" customHeight="1">
      <c r="A33" s="148" t="s">
        <v>19</v>
      </c>
      <c r="B33" s="148"/>
      <c r="C33" s="148"/>
      <c r="D33" s="148"/>
      <c r="E33" s="148"/>
      <c r="F33" s="148"/>
      <c r="G33" s="148"/>
      <c r="H33" s="148"/>
      <c r="I33" s="148"/>
    </row>
    <row r="34" spans="1:9" ht="15.75" customHeight="1">
      <c r="A34" s="108">
        <v>7</v>
      </c>
      <c r="B34" s="69" t="s">
        <v>20</v>
      </c>
      <c r="C34" s="129" t="s">
        <v>84</v>
      </c>
      <c r="D34" s="22">
        <v>250</v>
      </c>
      <c r="E34" s="117">
        <v>42165</v>
      </c>
      <c r="F34" s="23" t="s">
        <v>130</v>
      </c>
      <c r="G34" s="22">
        <v>185</v>
      </c>
      <c r="H34" s="11"/>
      <c r="I34" s="106">
        <v>289</v>
      </c>
    </row>
    <row r="35" spans="1:9" ht="15.75" customHeight="1">
      <c r="A35" s="108"/>
      <c r="B35" s="129" t="s">
        <v>21</v>
      </c>
      <c r="C35" s="129"/>
      <c r="D35" s="22">
        <v>250</v>
      </c>
      <c r="E35" s="117"/>
      <c r="F35" s="23" t="s">
        <v>131</v>
      </c>
      <c r="G35" s="22">
        <v>185</v>
      </c>
      <c r="H35" s="11"/>
      <c r="I35" s="106"/>
    </row>
    <row r="36" spans="1:9" ht="15.75" customHeight="1">
      <c r="A36" s="108"/>
      <c r="B36" s="129"/>
      <c r="C36" s="129"/>
      <c r="D36" s="22">
        <v>250</v>
      </c>
      <c r="E36" s="117"/>
      <c r="F36" s="23" t="s">
        <v>132</v>
      </c>
      <c r="G36" s="22">
        <v>185</v>
      </c>
      <c r="H36" s="11"/>
      <c r="I36" s="106"/>
    </row>
    <row r="37" spans="1:9" ht="24" customHeight="1">
      <c r="A37" s="108"/>
      <c r="B37" s="129"/>
      <c r="C37" s="129"/>
      <c r="D37" s="22">
        <v>250</v>
      </c>
      <c r="E37" s="117"/>
      <c r="F37" s="23" t="s">
        <v>133</v>
      </c>
      <c r="G37" s="22">
        <v>185</v>
      </c>
      <c r="H37" s="11"/>
      <c r="I37" s="106"/>
    </row>
    <row r="38" spans="1:9" s="32" customFormat="1" ht="15.75" customHeight="1">
      <c r="A38" s="130" t="s">
        <v>10</v>
      </c>
      <c r="B38" s="130"/>
      <c r="C38" s="130"/>
      <c r="D38" s="26">
        <f>SUM(D34:D37)</f>
        <v>1000</v>
      </c>
      <c r="E38" s="29"/>
      <c r="F38" s="25"/>
      <c r="G38" s="26">
        <f>SUM(G34:G37)</f>
        <v>740</v>
      </c>
      <c r="H38" s="27"/>
      <c r="I38" s="28">
        <f>I34*21</f>
        <v>6069</v>
      </c>
    </row>
    <row r="39" spans="1:9" ht="15.75" customHeight="1">
      <c r="A39" s="138" t="s">
        <v>18</v>
      </c>
      <c r="B39" s="138"/>
      <c r="C39" s="138"/>
      <c r="D39" s="138"/>
      <c r="E39" s="138"/>
      <c r="F39" s="138"/>
      <c r="G39" s="138"/>
      <c r="H39" s="138"/>
      <c r="I39" s="138"/>
    </row>
    <row r="40" spans="1:9" s="16" customFormat="1" ht="15.75" customHeight="1">
      <c r="A40" s="124">
        <v>8</v>
      </c>
      <c r="B40" s="70" t="s">
        <v>93</v>
      </c>
      <c r="C40" s="135" t="s">
        <v>94</v>
      </c>
      <c r="D40" s="13">
        <v>500</v>
      </c>
      <c r="E40" s="136">
        <v>42156</v>
      </c>
      <c r="F40" s="15" t="s">
        <v>134</v>
      </c>
      <c r="G40" s="13">
        <v>250</v>
      </c>
      <c r="H40" s="97" t="s">
        <v>188</v>
      </c>
      <c r="I40" s="142">
        <v>220</v>
      </c>
    </row>
    <row r="41" spans="1:9" s="16" customFormat="1" ht="15.75" customHeight="1">
      <c r="A41" s="125"/>
      <c r="B41" s="65" t="s">
        <v>8</v>
      </c>
      <c r="C41" s="135"/>
      <c r="D41" s="13">
        <v>500</v>
      </c>
      <c r="E41" s="136"/>
      <c r="F41" s="15" t="s">
        <v>135</v>
      </c>
      <c r="G41" s="13">
        <v>250</v>
      </c>
      <c r="H41" s="98"/>
      <c r="I41" s="142"/>
    </row>
    <row r="42" spans="1:9" s="16" customFormat="1" ht="15.75" customHeight="1">
      <c r="A42" s="125"/>
      <c r="B42" s="122" t="s">
        <v>81</v>
      </c>
      <c r="C42" s="135"/>
      <c r="D42" s="13">
        <v>500</v>
      </c>
      <c r="E42" s="136"/>
      <c r="F42" s="15" t="s">
        <v>137</v>
      </c>
      <c r="G42" s="13">
        <v>250</v>
      </c>
      <c r="H42" s="98"/>
      <c r="I42" s="142"/>
    </row>
    <row r="43" spans="1:9" s="16" customFormat="1" ht="26.25" customHeight="1">
      <c r="A43" s="126"/>
      <c r="B43" s="123"/>
      <c r="C43" s="135"/>
      <c r="D43" s="13">
        <v>500</v>
      </c>
      <c r="E43" s="136"/>
      <c r="F43" s="15" t="s">
        <v>136</v>
      </c>
      <c r="G43" s="13">
        <v>250</v>
      </c>
      <c r="H43" s="99"/>
      <c r="I43" s="142"/>
    </row>
    <row r="44" spans="1:9" s="35" customFormat="1" ht="15.75" customHeight="1">
      <c r="A44" s="131" t="s">
        <v>10</v>
      </c>
      <c r="B44" s="131"/>
      <c r="C44" s="131"/>
      <c r="D44" s="26">
        <f>SUM(D40:D43)</f>
        <v>2000</v>
      </c>
      <c r="E44" s="29"/>
      <c r="F44" s="25"/>
      <c r="G44" s="26">
        <f>SUM(G40:G43)</f>
        <v>1000</v>
      </c>
      <c r="H44" s="27"/>
      <c r="I44" s="28">
        <f>I40*21</f>
        <v>4620</v>
      </c>
    </row>
    <row r="45" spans="1:9" ht="15.75" customHeight="1">
      <c r="A45" s="107" t="s">
        <v>22</v>
      </c>
      <c r="B45" s="107"/>
      <c r="C45" s="107"/>
      <c r="D45" s="107"/>
      <c r="E45" s="107"/>
      <c r="F45" s="107"/>
      <c r="G45" s="107"/>
      <c r="H45" s="107"/>
      <c r="I45" s="107"/>
    </row>
    <row r="46" spans="1:9" ht="15.75" customHeight="1">
      <c r="A46" s="111">
        <v>9</v>
      </c>
      <c r="B46" s="69" t="s">
        <v>23</v>
      </c>
      <c r="C46" s="129" t="s">
        <v>100</v>
      </c>
      <c r="D46" s="129">
        <v>300</v>
      </c>
      <c r="E46" s="117">
        <v>42149</v>
      </c>
      <c r="F46" s="149" t="s">
        <v>169</v>
      </c>
      <c r="G46" s="129">
        <v>111</v>
      </c>
      <c r="H46" s="150"/>
      <c r="I46" s="106">
        <v>302.85</v>
      </c>
    </row>
    <row r="47" spans="1:9" ht="27" customHeight="1">
      <c r="A47" s="113"/>
      <c r="B47" s="22" t="s">
        <v>24</v>
      </c>
      <c r="C47" s="129"/>
      <c r="D47" s="129"/>
      <c r="E47" s="117"/>
      <c r="F47" s="149"/>
      <c r="G47" s="129"/>
      <c r="H47" s="150"/>
      <c r="I47" s="106"/>
    </row>
    <row r="48" spans="1:9" ht="15.75" customHeight="1">
      <c r="A48" s="130" t="s">
        <v>10</v>
      </c>
      <c r="B48" s="130"/>
      <c r="C48" s="130"/>
      <c r="D48" s="26">
        <f>SUM(D46:D47)</f>
        <v>300</v>
      </c>
      <c r="E48" s="29"/>
      <c r="F48" s="36"/>
      <c r="G48" s="26">
        <f>SUM(G46:G47)</f>
        <v>111</v>
      </c>
      <c r="H48" s="27"/>
      <c r="I48" s="28"/>
    </row>
    <row r="49" spans="1:9" s="37" customFormat="1" ht="15.75" customHeight="1">
      <c r="A49" s="153">
        <v>10</v>
      </c>
      <c r="B49" s="72" t="s">
        <v>27</v>
      </c>
      <c r="C49" s="154" t="s">
        <v>112</v>
      </c>
      <c r="D49" s="30">
        <v>120</v>
      </c>
      <c r="E49" s="155">
        <v>42164</v>
      </c>
      <c r="F49" s="34" t="s">
        <v>138</v>
      </c>
      <c r="G49" s="30">
        <v>120</v>
      </c>
      <c r="H49" s="100" t="s">
        <v>186</v>
      </c>
      <c r="I49" s="156">
        <v>126.5</v>
      </c>
    </row>
    <row r="50" spans="1:9" s="37" customFormat="1" ht="15.75" customHeight="1">
      <c r="A50" s="153"/>
      <c r="B50" s="154" t="s">
        <v>74</v>
      </c>
      <c r="C50" s="154"/>
      <c r="D50" s="30">
        <v>120</v>
      </c>
      <c r="E50" s="155"/>
      <c r="F50" s="34" t="s">
        <v>141</v>
      </c>
      <c r="G50" s="30">
        <v>120</v>
      </c>
      <c r="H50" s="101"/>
      <c r="I50" s="156"/>
    </row>
    <row r="51" spans="1:9" s="37" customFormat="1" ht="16.5" customHeight="1">
      <c r="A51" s="153"/>
      <c r="B51" s="154"/>
      <c r="C51" s="154"/>
      <c r="D51" s="30">
        <v>120</v>
      </c>
      <c r="E51" s="155"/>
      <c r="F51" s="34" t="s">
        <v>125</v>
      </c>
      <c r="G51" s="30">
        <v>120</v>
      </c>
      <c r="H51" s="102"/>
      <c r="I51" s="156"/>
    </row>
    <row r="52" spans="1:9" ht="15.75" customHeight="1">
      <c r="A52" s="130" t="s">
        <v>10</v>
      </c>
      <c r="B52" s="130"/>
      <c r="C52" s="157"/>
      <c r="D52" s="26">
        <f>SUM(D49:D51)</f>
        <v>360</v>
      </c>
      <c r="E52" s="29"/>
      <c r="F52" s="36"/>
      <c r="G52" s="26">
        <f>SUM(G49:G51)</f>
        <v>360</v>
      </c>
      <c r="H52" s="27"/>
      <c r="I52" s="28">
        <f>I49*21</f>
        <v>2656.5</v>
      </c>
    </row>
    <row r="53" spans="1:9" s="16" customFormat="1" ht="15.75" customHeight="1">
      <c r="A53" s="137">
        <v>11</v>
      </c>
      <c r="B53" s="73" t="s">
        <v>28</v>
      </c>
      <c r="C53" s="158" t="s">
        <v>111</v>
      </c>
      <c r="D53" s="76">
        <v>200</v>
      </c>
      <c r="E53" s="136">
        <v>42160</v>
      </c>
      <c r="F53" s="15" t="s">
        <v>123</v>
      </c>
      <c r="G53" s="13">
        <v>200</v>
      </c>
      <c r="H53" s="11"/>
      <c r="I53" s="142">
        <v>240</v>
      </c>
    </row>
    <row r="54" spans="1:9" s="16" customFormat="1" ht="15.75" customHeight="1">
      <c r="A54" s="137"/>
      <c r="B54" s="74" t="s">
        <v>8</v>
      </c>
      <c r="C54" s="159"/>
      <c r="D54" s="76">
        <v>200</v>
      </c>
      <c r="E54" s="136"/>
      <c r="F54" s="15" t="s">
        <v>124</v>
      </c>
      <c r="G54" s="13">
        <v>200</v>
      </c>
      <c r="H54" s="11"/>
      <c r="I54" s="142"/>
    </row>
    <row r="55" spans="1:9" s="16" customFormat="1" ht="25.5" customHeight="1">
      <c r="A55" s="137"/>
      <c r="B55" s="75" t="s">
        <v>63</v>
      </c>
      <c r="C55" s="160"/>
      <c r="D55" s="76">
        <v>200</v>
      </c>
      <c r="E55" s="136"/>
      <c r="F55" s="15" t="s">
        <v>125</v>
      </c>
      <c r="G55" s="13">
        <v>200</v>
      </c>
      <c r="H55" s="11"/>
      <c r="I55" s="142"/>
    </row>
    <row r="56" spans="1:9" s="21" customFormat="1" ht="15.75" customHeight="1">
      <c r="A56" s="116" t="s">
        <v>10</v>
      </c>
      <c r="B56" s="116"/>
      <c r="C56" s="161"/>
      <c r="D56" s="17">
        <f>SUM(D53:D55)</f>
        <v>600</v>
      </c>
      <c r="E56" s="17"/>
      <c r="F56" s="20"/>
      <c r="G56" s="17">
        <f>SUM(G53:G55)</f>
        <v>600</v>
      </c>
      <c r="H56" s="27"/>
      <c r="I56" s="19">
        <f>I53*21</f>
        <v>5040</v>
      </c>
    </row>
    <row r="57" spans="1:9" ht="15.75" customHeight="1">
      <c r="A57" s="118">
        <v>12</v>
      </c>
      <c r="B57" s="152" t="s">
        <v>25</v>
      </c>
      <c r="C57" s="129" t="s">
        <v>101</v>
      </c>
      <c r="D57" s="22">
        <v>270</v>
      </c>
      <c r="E57" s="117">
        <v>42165</v>
      </c>
      <c r="F57" s="15" t="s">
        <v>123</v>
      </c>
      <c r="G57" s="22">
        <v>200</v>
      </c>
      <c r="H57" s="11"/>
      <c r="I57" s="106">
        <v>210</v>
      </c>
    </row>
    <row r="58" spans="1:9" ht="27.75" customHeight="1">
      <c r="A58" s="151"/>
      <c r="B58" s="152"/>
      <c r="C58" s="129"/>
      <c r="D58" s="22">
        <v>270</v>
      </c>
      <c r="E58" s="117"/>
      <c r="F58" s="15" t="s">
        <v>124</v>
      </c>
      <c r="G58" s="22">
        <v>200</v>
      </c>
      <c r="H58" s="11"/>
      <c r="I58" s="106"/>
    </row>
    <row r="59" spans="1:9" ht="39" customHeight="1">
      <c r="A59" s="151"/>
      <c r="B59" s="22" t="s">
        <v>26</v>
      </c>
      <c r="C59" s="129"/>
      <c r="D59" s="22">
        <v>270</v>
      </c>
      <c r="E59" s="117"/>
      <c r="F59" s="15" t="s">
        <v>125</v>
      </c>
      <c r="G59" s="22">
        <v>200</v>
      </c>
      <c r="H59" s="11"/>
      <c r="I59" s="106"/>
    </row>
    <row r="60" spans="1:9" ht="42.75" customHeight="1">
      <c r="A60" s="130" t="s">
        <v>10</v>
      </c>
      <c r="B60" s="130"/>
      <c r="C60" s="130"/>
      <c r="D60" s="26">
        <f>SUM(D57:D59)</f>
        <v>810</v>
      </c>
      <c r="E60" s="29"/>
      <c r="F60" s="36"/>
      <c r="G60" s="26">
        <f>SUM(G57:G59)</f>
        <v>600</v>
      </c>
      <c r="H60" s="27"/>
      <c r="I60" s="28">
        <f>I57*21</f>
        <v>4410</v>
      </c>
    </row>
    <row r="61" spans="1:9" ht="15" customHeight="1">
      <c r="A61" s="118">
        <v>13</v>
      </c>
      <c r="B61" s="69" t="s">
        <v>17</v>
      </c>
      <c r="C61" s="129" t="s">
        <v>170</v>
      </c>
      <c r="D61" s="22">
        <v>160</v>
      </c>
      <c r="E61" s="117">
        <v>42149</v>
      </c>
      <c r="F61" s="23" t="s">
        <v>171</v>
      </c>
      <c r="G61" s="58">
        <v>120</v>
      </c>
      <c r="H61" s="11"/>
      <c r="I61" s="106">
        <v>120</v>
      </c>
    </row>
    <row r="62" spans="1:9" ht="15" customHeight="1">
      <c r="A62" s="151"/>
      <c r="B62" s="129" t="s">
        <v>31</v>
      </c>
      <c r="C62" s="129"/>
      <c r="D62" s="22">
        <v>160</v>
      </c>
      <c r="E62" s="117"/>
      <c r="F62" s="23" t="s">
        <v>172</v>
      </c>
      <c r="G62" s="59">
        <v>150</v>
      </c>
      <c r="H62" s="11"/>
      <c r="I62" s="106"/>
    </row>
    <row r="63" spans="1:9" ht="15" customHeight="1">
      <c r="A63" s="151"/>
      <c r="B63" s="129"/>
      <c r="C63" s="129"/>
      <c r="D63" s="22">
        <v>160</v>
      </c>
      <c r="E63" s="117"/>
      <c r="F63" s="23" t="s">
        <v>173</v>
      </c>
      <c r="G63" s="59">
        <v>69</v>
      </c>
      <c r="H63" s="11"/>
      <c r="I63" s="106"/>
    </row>
    <row r="64" spans="1:9" ht="15" customHeight="1">
      <c r="A64" s="151"/>
      <c r="B64" s="129"/>
      <c r="C64" s="129"/>
      <c r="D64" s="22">
        <v>160</v>
      </c>
      <c r="E64" s="117"/>
      <c r="F64" s="23" t="s">
        <v>174</v>
      </c>
      <c r="G64" s="59">
        <v>65</v>
      </c>
      <c r="H64" s="11"/>
      <c r="I64" s="106"/>
    </row>
    <row r="65" spans="1:9" ht="15" customHeight="1">
      <c r="A65" s="151"/>
      <c r="B65" s="129"/>
      <c r="C65" s="129"/>
      <c r="D65" s="22">
        <v>160</v>
      </c>
      <c r="E65" s="117"/>
      <c r="F65" s="23" t="s">
        <v>175</v>
      </c>
      <c r="G65" s="59">
        <v>59</v>
      </c>
      <c r="H65" s="11"/>
      <c r="I65" s="106"/>
    </row>
    <row r="66" spans="1:9" ht="15" customHeight="1">
      <c r="A66" s="119"/>
      <c r="B66" s="129"/>
      <c r="C66" s="129"/>
      <c r="D66" s="22">
        <v>160</v>
      </c>
      <c r="E66" s="117"/>
      <c r="F66" s="23" t="s">
        <v>176</v>
      </c>
      <c r="G66" s="60">
        <v>70</v>
      </c>
      <c r="H66" s="11"/>
      <c r="I66" s="106"/>
    </row>
    <row r="67" spans="1:9" s="32" customFormat="1" ht="15.75" customHeight="1">
      <c r="A67" s="130" t="s">
        <v>10</v>
      </c>
      <c r="B67" s="130"/>
      <c r="C67" s="130"/>
      <c r="D67" s="26">
        <f>SUM(D61:D66)</f>
        <v>960</v>
      </c>
      <c r="E67" s="29"/>
      <c r="F67" s="31"/>
      <c r="G67" s="26">
        <f>SUM(G61:G66)</f>
        <v>533</v>
      </c>
      <c r="H67" s="27"/>
      <c r="I67" s="28"/>
    </row>
    <row r="68" spans="1:9" s="16" customFormat="1" ht="15.75" customHeight="1">
      <c r="A68" s="132">
        <v>14</v>
      </c>
      <c r="B68" s="71" t="s">
        <v>14</v>
      </c>
      <c r="C68" s="135" t="s">
        <v>29</v>
      </c>
      <c r="D68" s="13">
        <v>250</v>
      </c>
      <c r="E68" s="136">
        <v>42153</v>
      </c>
      <c r="F68" s="15" t="s">
        <v>164</v>
      </c>
      <c r="G68" s="13">
        <v>200</v>
      </c>
      <c r="H68" s="97" t="s">
        <v>188</v>
      </c>
      <c r="I68" s="142">
        <v>240</v>
      </c>
    </row>
    <row r="69" spans="1:9" s="16" customFormat="1" ht="15" customHeight="1">
      <c r="A69" s="132"/>
      <c r="B69" s="12" t="s">
        <v>8</v>
      </c>
      <c r="C69" s="135"/>
      <c r="D69" s="13">
        <v>250</v>
      </c>
      <c r="E69" s="136"/>
      <c r="F69" s="15" t="s">
        <v>135</v>
      </c>
      <c r="G69" s="13">
        <v>200</v>
      </c>
      <c r="H69" s="98"/>
      <c r="I69" s="142"/>
    </row>
    <row r="70" spans="1:9" s="16" customFormat="1" ht="12.75" customHeight="1">
      <c r="A70" s="132"/>
      <c r="B70" s="135" t="s">
        <v>30</v>
      </c>
      <c r="C70" s="135"/>
      <c r="D70" s="13">
        <v>250</v>
      </c>
      <c r="E70" s="136"/>
      <c r="F70" s="15" t="s">
        <v>137</v>
      </c>
      <c r="G70" s="13">
        <v>200</v>
      </c>
      <c r="H70" s="98"/>
      <c r="I70" s="142"/>
    </row>
    <row r="71" spans="1:9" s="16" customFormat="1" ht="38.25" customHeight="1">
      <c r="A71" s="132"/>
      <c r="B71" s="135"/>
      <c r="C71" s="135"/>
      <c r="D71" s="13">
        <v>250</v>
      </c>
      <c r="E71" s="136"/>
      <c r="F71" s="15" t="s">
        <v>136</v>
      </c>
      <c r="G71" s="13">
        <v>200</v>
      </c>
      <c r="H71" s="99"/>
      <c r="I71" s="142"/>
    </row>
    <row r="72" spans="1:9" ht="15.75" customHeight="1">
      <c r="A72" s="130" t="s">
        <v>10</v>
      </c>
      <c r="B72" s="130"/>
      <c r="C72" s="130"/>
      <c r="D72" s="26">
        <f>SUM(D68:D71)</f>
        <v>1000</v>
      </c>
      <c r="E72" s="29"/>
      <c r="F72" s="36"/>
      <c r="G72" s="26">
        <f>SUM(G68:G71)</f>
        <v>800</v>
      </c>
      <c r="H72" s="27"/>
      <c r="I72" s="28">
        <f>I68*21</f>
        <v>5040</v>
      </c>
    </row>
    <row r="73" spans="1:9" ht="15.75" customHeight="1">
      <c r="A73" s="107" t="s">
        <v>32</v>
      </c>
      <c r="B73" s="107"/>
      <c r="C73" s="107"/>
      <c r="D73" s="107"/>
      <c r="E73" s="107"/>
      <c r="F73" s="107"/>
      <c r="G73" s="107"/>
      <c r="H73" s="107"/>
      <c r="I73" s="107"/>
    </row>
    <row r="74" spans="1:9" ht="15.75" customHeight="1">
      <c r="A74" s="108">
        <v>15</v>
      </c>
      <c r="B74" s="69" t="s">
        <v>33</v>
      </c>
      <c r="C74" s="129" t="s">
        <v>85</v>
      </c>
      <c r="D74" s="22">
        <v>185</v>
      </c>
      <c r="E74" s="117">
        <v>42156</v>
      </c>
      <c r="F74" s="23" t="s">
        <v>138</v>
      </c>
      <c r="G74" s="22">
        <v>150</v>
      </c>
      <c r="H74" s="97" t="s">
        <v>188</v>
      </c>
      <c r="I74" s="106">
        <v>160</v>
      </c>
    </row>
    <row r="75" spans="1:9" ht="15.75" customHeight="1">
      <c r="A75" s="108"/>
      <c r="B75" s="129" t="s">
        <v>76</v>
      </c>
      <c r="C75" s="129"/>
      <c r="D75" s="22">
        <v>185</v>
      </c>
      <c r="E75" s="117"/>
      <c r="F75" s="23" t="s">
        <v>128</v>
      </c>
      <c r="G75" s="22">
        <v>150</v>
      </c>
      <c r="H75" s="98"/>
      <c r="I75" s="106"/>
    </row>
    <row r="76" spans="1:9" ht="21" customHeight="1">
      <c r="A76" s="108"/>
      <c r="B76" s="129"/>
      <c r="C76" s="129"/>
      <c r="D76" s="22">
        <v>185</v>
      </c>
      <c r="E76" s="117"/>
      <c r="F76" s="33" t="s">
        <v>139</v>
      </c>
      <c r="G76" s="22">
        <v>120</v>
      </c>
      <c r="H76" s="98"/>
      <c r="I76" s="106"/>
    </row>
    <row r="77" spans="1:9" ht="15.75" customHeight="1">
      <c r="A77" s="130" t="s">
        <v>10</v>
      </c>
      <c r="B77" s="130"/>
      <c r="C77" s="130"/>
      <c r="D77" s="26">
        <f>SUM(D74:D76)</f>
        <v>555</v>
      </c>
      <c r="E77" s="29"/>
      <c r="F77" s="36"/>
      <c r="G77" s="26">
        <f>SUM(G74:G76)</f>
        <v>420</v>
      </c>
      <c r="H77" s="99"/>
      <c r="I77" s="28">
        <f>I74*21</f>
        <v>3360</v>
      </c>
    </row>
    <row r="78" spans="1:9" ht="15.75" customHeight="1">
      <c r="A78" s="107" t="s">
        <v>34</v>
      </c>
      <c r="B78" s="107"/>
      <c r="C78" s="107"/>
      <c r="D78" s="107"/>
      <c r="E78" s="107"/>
      <c r="F78" s="107"/>
      <c r="G78" s="107"/>
      <c r="H78" s="107"/>
      <c r="I78" s="107"/>
    </row>
    <row r="79" spans="1:9" ht="15.75" customHeight="1">
      <c r="A79" s="108">
        <v>16</v>
      </c>
      <c r="B79" s="69" t="s">
        <v>13</v>
      </c>
      <c r="C79" s="129" t="s">
        <v>35</v>
      </c>
      <c r="D79" s="22">
        <v>220</v>
      </c>
      <c r="E79" s="162">
        <v>42158</v>
      </c>
      <c r="F79" s="15" t="s">
        <v>140</v>
      </c>
      <c r="G79" s="86">
        <v>105</v>
      </c>
      <c r="H79" s="11"/>
      <c r="I79" s="106">
        <v>189.17</v>
      </c>
    </row>
    <row r="80" spans="1:9" ht="15.75" customHeight="1">
      <c r="A80" s="108"/>
      <c r="B80" s="129" t="s">
        <v>64</v>
      </c>
      <c r="C80" s="129"/>
      <c r="D80" s="22">
        <v>220</v>
      </c>
      <c r="E80" s="162"/>
      <c r="F80" s="15" t="s">
        <v>141</v>
      </c>
      <c r="G80" s="86">
        <v>165</v>
      </c>
      <c r="H80" s="11"/>
      <c r="I80" s="106"/>
    </row>
    <row r="81" spans="1:9" ht="15.75" customHeight="1">
      <c r="A81" s="108"/>
      <c r="B81" s="129"/>
      <c r="C81" s="129"/>
      <c r="D81" s="22">
        <v>220</v>
      </c>
      <c r="E81" s="162"/>
      <c r="F81" s="15" t="s">
        <v>129</v>
      </c>
      <c r="G81" s="86">
        <v>140</v>
      </c>
      <c r="H81" s="11"/>
      <c r="I81" s="106"/>
    </row>
    <row r="82" spans="1:9" ht="15.75" customHeight="1">
      <c r="A82" s="130" t="s">
        <v>10</v>
      </c>
      <c r="B82" s="130"/>
      <c r="C82" s="130"/>
      <c r="D82" s="26">
        <f>SUM(D79:D81)</f>
        <v>660</v>
      </c>
      <c r="E82" s="29"/>
      <c r="F82" s="36"/>
      <c r="G82" s="26">
        <f>SUM(G79:G81)</f>
        <v>410</v>
      </c>
      <c r="H82" s="27"/>
      <c r="I82" s="28">
        <f>I79*21</f>
        <v>3972.5699999999997</v>
      </c>
    </row>
    <row r="83" spans="1:9" ht="15.75" customHeight="1">
      <c r="A83" s="163" t="s">
        <v>36</v>
      </c>
      <c r="B83" s="163"/>
      <c r="C83" s="163"/>
      <c r="D83" s="163"/>
      <c r="E83" s="163"/>
      <c r="F83" s="163"/>
      <c r="G83" s="163"/>
      <c r="H83" s="163"/>
      <c r="I83" s="163"/>
    </row>
    <row r="84" spans="1:9" ht="15.75" customHeight="1">
      <c r="A84" s="152">
        <v>17</v>
      </c>
      <c r="B84" s="69" t="s">
        <v>37</v>
      </c>
      <c r="C84" s="129" t="s">
        <v>95</v>
      </c>
      <c r="D84" s="22">
        <v>70</v>
      </c>
      <c r="E84" s="117">
        <v>42146</v>
      </c>
      <c r="F84" s="23" t="s">
        <v>142</v>
      </c>
      <c r="G84" s="22">
        <v>70</v>
      </c>
      <c r="H84" s="11"/>
      <c r="I84" s="106">
        <v>161.09</v>
      </c>
    </row>
    <row r="85" spans="1:9" ht="15" customHeight="1">
      <c r="A85" s="152"/>
      <c r="B85" s="129" t="s">
        <v>75</v>
      </c>
      <c r="C85" s="129"/>
      <c r="D85" s="129">
        <v>70</v>
      </c>
      <c r="E85" s="117"/>
      <c r="F85" s="149" t="s">
        <v>177</v>
      </c>
      <c r="G85" s="129">
        <v>70</v>
      </c>
      <c r="H85" s="114"/>
      <c r="I85" s="106"/>
    </row>
    <row r="86" spans="1:9" ht="7.5" customHeight="1">
      <c r="A86" s="152"/>
      <c r="B86" s="129"/>
      <c r="C86" s="129"/>
      <c r="D86" s="129"/>
      <c r="E86" s="117"/>
      <c r="F86" s="149"/>
      <c r="G86" s="129"/>
      <c r="H86" s="115"/>
      <c r="I86" s="106"/>
    </row>
    <row r="87" spans="1:9" ht="15.75" customHeight="1">
      <c r="A87" s="130" t="s">
        <v>10</v>
      </c>
      <c r="B87" s="130"/>
      <c r="C87" s="130"/>
      <c r="D87" s="26">
        <f>SUM(D84:D85)</f>
        <v>140</v>
      </c>
      <c r="E87" s="29"/>
      <c r="F87" s="36"/>
      <c r="G87" s="26">
        <f>SUM(G84:G86)</f>
        <v>140</v>
      </c>
      <c r="H87" s="27"/>
      <c r="I87" s="28">
        <f>I84*21</f>
        <v>3382.89</v>
      </c>
    </row>
    <row r="88" spans="1:9" ht="15.75" customHeight="1">
      <c r="A88" s="107" t="s">
        <v>38</v>
      </c>
      <c r="B88" s="107"/>
      <c r="C88" s="107"/>
      <c r="D88" s="107"/>
      <c r="E88" s="107"/>
      <c r="F88" s="107"/>
      <c r="G88" s="107"/>
      <c r="H88" s="107"/>
      <c r="I88" s="107"/>
    </row>
    <row r="89" spans="1:9" ht="15.75" customHeight="1">
      <c r="A89" s="111">
        <v>18</v>
      </c>
      <c r="B89" s="69" t="s">
        <v>39</v>
      </c>
      <c r="C89" s="139" t="s">
        <v>108</v>
      </c>
      <c r="D89" s="89">
        <v>240</v>
      </c>
      <c r="E89" s="187">
        <v>42165</v>
      </c>
      <c r="F89" s="34" t="s">
        <v>127</v>
      </c>
      <c r="G89" s="89">
        <v>220</v>
      </c>
      <c r="H89" s="97" t="s">
        <v>188</v>
      </c>
      <c r="I89" s="165">
        <v>163</v>
      </c>
    </row>
    <row r="90" spans="1:9" ht="15.75" customHeight="1">
      <c r="A90" s="112"/>
      <c r="B90" s="139" t="s">
        <v>65</v>
      </c>
      <c r="C90" s="140"/>
      <c r="D90" s="22">
        <v>240</v>
      </c>
      <c r="E90" s="188"/>
      <c r="F90" s="34" t="s">
        <v>128</v>
      </c>
      <c r="G90" s="22">
        <v>220</v>
      </c>
      <c r="H90" s="98"/>
      <c r="I90" s="166"/>
    </row>
    <row r="91" spans="1:9" ht="16.5" customHeight="1">
      <c r="A91" s="112"/>
      <c r="B91" s="140"/>
      <c r="C91" s="140"/>
      <c r="D91" s="22">
        <v>240</v>
      </c>
      <c r="E91" s="188"/>
      <c r="F91" s="34" t="s">
        <v>129</v>
      </c>
      <c r="G91" s="93">
        <v>220</v>
      </c>
      <c r="H91" s="98"/>
      <c r="I91" s="166"/>
    </row>
    <row r="92" spans="1:9" s="32" customFormat="1" ht="45.75" customHeight="1">
      <c r="A92" s="130" t="s">
        <v>10</v>
      </c>
      <c r="B92" s="130"/>
      <c r="C92" s="130"/>
      <c r="D92" s="26">
        <f>SUM(D89:D91)</f>
        <v>720</v>
      </c>
      <c r="E92" s="29"/>
      <c r="F92" s="25"/>
      <c r="G92" s="26">
        <f>SUM(G89:G91)</f>
        <v>660</v>
      </c>
      <c r="H92" s="99"/>
      <c r="I92" s="28">
        <f>I89*21</f>
        <v>3423</v>
      </c>
    </row>
    <row r="93" spans="1:9" ht="15.75" customHeight="1">
      <c r="A93" s="107" t="s">
        <v>40</v>
      </c>
      <c r="B93" s="107"/>
      <c r="C93" s="107"/>
      <c r="D93" s="107"/>
      <c r="E93" s="107"/>
      <c r="F93" s="107"/>
      <c r="G93" s="107"/>
      <c r="H93" s="107"/>
      <c r="I93" s="107"/>
    </row>
    <row r="94" spans="1:9" ht="15.75" customHeight="1">
      <c r="A94" s="108">
        <v>19</v>
      </c>
      <c r="B94" s="164" t="s">
        <v>41</v>
      </c>
      <c r="C94" s="129" t="s">
        <v>89</v>
      </c>
      <c r="D94" s="22">
        <v>154</v>
      </c>
      <c r="E94" s="117">
        <v>42154</v>
      </c>
      <c r="F94" s="15" t="s">
        <v>178</v>
      </c>
      <c r="G94" s="22">
        <v>154</v>
      </c>
      <c r="H94" s="11"/>
      <c r="I94" s="106">
        <v>300</v>
      </c>
    </row>
    <row r="95" spans="1:9" ht="13.5" customHeight="1">
      <c r="A95" s="108"/>
      <c r="B95" s="164"/>
      <c r="C95" s="129"/>
      <c r="D95" s="22">
        <v>154</v>
      </c>
      <c r="E95" s="117"/>
      <c r="F95" s="15" t="s">
        <v>179</v>
      </c>
      <c r="G95" s="22">
        <v>154</v>
      </c>
      <c r="H95" s="11"/>
      <c r="I95" s="106"/>
    </row>
    <row r="96" spans="1:9" ht="13.5" customHeight="1">
      <c r="A96" s="108"/>
      <c r="B96" s="69"/>
      <c r="C96" s="129"/>
      <c r="D96" s="22">
        <v>154</v>
      </c>
      <c r="E96" s="117"/>
      <c r="F96" s="15" t="s">
        <v>180</v>
      </c>
      <c r="G96" s="22">
        <v>154</v>
      </c>
      <c r="H96" s="11"/>
      <c r="I96" s="106"/>
    </row>
    <row r="97" spans="1:9" ht="27" customHeight="1">
      <c r="A97" s="108"/>
      <c r="B97" s="22" t="s">
        <v>42</v>
      </c>
      <c r="C97" s="129"/>
      <c r="D97" s="22">
        <v>154</v>
      </c>
      <c r="E97" s="117"/>
      <c r="F97" s="15" t="s">
        <v>181</v>
      </c>
      <c r="G97" s="22">
        <v>154</v>
      </c>
      <c r="H97" s="11"/>
      <c r="I97" s="106"/>
    </row>
    <row r="98" spans="1:9" ht="15.75" customHeight="1">
      <c r="A98" s="130" t="s">
        <v>10</v>
      </c>
      <c r="B98" s="130"/>
      <c r="C98" s="130"/>
      <c r="D98" s="26">
        <f>SUM(D94:D97)</f>
        <v>616</v>
      </c>
      <c r="E98" s="29"/>
      <c r="F98" s="36"/>
      <c r="G98" s="26">
        <f>SUM(G94:G97)</f>
        <v>616</v>
      </c>
      <c r="H98" s="27"/>
      <c r="I98" s="28">
        <f>I94*21</f>
        <v>6300</v>
      </c>
    </row>
    <row r="99" spans="1:9" ht="15.75" customHeight="1">
      <c r="A99" s="107" t="s">
        <v>43</v>
      </c>
      <c r="B99" s="107"/>
      <c r="C99" s="107"/>
      <c r="D99" s="107"/>
      <c r="E99" s="107"/>
      <c r="F99" s="107"/>
      <c r="G99" s="107"/>
      <c r="H99" s="107"/>
      <c r="I99" s="107"/>
    </row>
    <row r="100" spans="1:9" ht="15.75" customHeight="1">
      <c r="A100" s="168">
        <v>20</v>
      </c>
      <c r="B100" s="69" t="s">
        <v>44</v>
      </c>
      <c r="C100" s="169" t="s">
        <v>83</v>
      </c>
      <c r="D100" s="22">
        <v>360</v>
      </c>
      <c r="E100" s="117">
        <v>42160</v>
      </c>
      <c r="F100" s="15" t="s">
        <v>166</v>
      </c>
      <c r="G100" s="22">
        <v>360</v>
      </c>
      <c r="H100" s="97" t="s">
        <v>188</v>
      </c>
      <c r="I100" s="106">
        <v>161.9</v>
      </c>
    </row>
    <row r="101" spans="1:9" ht="15.75" customHeight="1">
      <c r="A101" s="168"/>
      <c r="B101" s="129" t="s">
        <v>66</v>
      </c>
      <c r="C101" s="170"/>
      <c r="D101" s="22">
        <v>360</v>
      </c>
      <c r="E101" s="117"/>
      <c r="F101" s="15" t="s">
        <v>167</v>
      </c>
      <c r="G101" s="22">
        <v>360</v>
      </c>
      <c r="H101" s="98"/>
      <c r="I101" s="106"/>
    </row>
    <row r="102" spans="1:9" ht="15.75" customHeight="1">
      <c r="A102" s="168"/>
      <c r="B102" s="129"/>
      <c r="C102" s="171"/>
      <c r="D102" s="22">
        <v>360</v>
      </c>
      <c r="E102" s="117"/>
      <c r="F102" s="15" t="s">
        <v>168</v>
      </c>
      <c r="G102" s="22">
        <v>360</v>
      </c>
      <c r="H102" s="98"/>
      <c r="I102" s="106"/>
    </row>
    <row r="103" spans="1:9" ht="15.75" customHeight="1">
      <c r="A103" s="130" t="s">
        <v>10</v>
      </c>
      <c r="B103" s="130"/>
      <c r="C103" s="130"/>
      <c r="D103" s="26">
        <f>SUM(D100:D102)</f>
        <v>1080</v>
      </c>
      <c r="E103" s="29"/>
      <c r="F103" s="36"/>
      <c r="G103" s="26">
        <f>SUM(G100:G102)</f>
        <v>1080</v>
      </c>
      <c r="H103" s="99"/>
      <c r="I103" s="28">
        <f>I100*21</f>
        <v>3399.9</v>
      </c>
    </row>
    <row r="104" spans="1:9" ht="15.75" customHeight="1">
      <c r="A104" s="107" t="s">
        <v>45</v>
      </c>
      <c r="B104" s="107"/>
      <c r="C104" s="107"/>
      <c r="D104" s="107"/>
      <c r="E104" s="107"/>
      <c r="F104" s="107"/>
      <c r="G104" s="107"/>
      <c r="H104" s="107"/>
      <c r="I104" s="107"/>
    </row>
    <row r="105" spans="1:9" ht="17.25" customHeight="1">
      <c r="A105" s="111">
        <v>21</v>
      </c>
      <c r="B105" s="69" t="s">
        <v>82</v>
      </c>
      <c r="C105" s="139" t="s">
        <v>121</v>
      </c>
      <c r="D105" s="22">
        <v>100</v>
      </c>
      <c r="E105" s="172">
        <v>42157</v>
      </c>
      <c r="F105" s="15" t="s">
        <v>144</v>
      </c>
      <c r="G105" s="22">
        <v>100</v>
      </c>
      <c r="H105" s="100" t="s">
        <v>186</v>
      </c>
      <c r="I105" s="165">
        <v>124.67</v>
      </c>
    </row>
    <row r="106" spans="1:9" ht="13.5" customHeight="1">
      <c r="A106" s="112"/>
      <c r="B106" s="127" t="s">
        <v>86</v>
      </c>
      <c r="C106" s="140"/>
      <c r="D106" s="22">
        <v>100</v>
      </c>
      <c r="E106" s="173"/>
      <c r="F106" s="15" t="s">
        <v>182</v>
      </c>
      <c r="G106" s="22">
        <v>100</v>
      </c>
      <c r="H106" s="101"/>
      <c r="I106" s="166"/>
    </row>
    <row r="107" spans="1:9" ht="18" customHeight="1">
      <c r="A107" s="113"/>
      <c r="B107" s="128"/>
      <c r="C107" s="141"/>
      <c r="D107" s="22">
        <v>100</v>
      </c>
      <c r="E107" s="174"/>
      <c r="F107" s="23" t="s">
        <v>183</v>
      </c>
      <c r="G107" s="22">
        <v>100</v>
      </c>
      <c r="H107" s="102"/>
      <c r="I107" s="167"/>
    </row>
    <row r="108" spans="1:9" ht="15.75" customHeight="1">
      <c r="A108" s="130" t="s">
        <v>10</v>
      </c>
      <c r="B108" s="130"/>
      <c r="C108" s="130"/>
      <c r="D108" s="26">
        <f>SUM(D105:D107)</f>
        <v>300</v>
      </c>
      <c r="E108" s="29"/>
      <c r="F108" s="25"/>
      <c r="G108" s="26">
        <f>SUM(G105:G107)</f>
        <v>300</v>
      </c>
      <c r="H108" s="27"/>
      <c r="I108" s="28">
        <f>I105*21</f>
        <v>2618.07</v>
      </c>
    </row>
    <row r="109" spans="1:9" s="38" customFormat="1" ht="15.75" customHeight="1">
      <c r="A109" s="175" t="s">
        <v>46</v>
      </c>
      <c r="B109" s="175"/>
      <c r="C109" s="175"/>
      <c r="D109" s="175"/>
      <c r="E109" s="175"/>
      <c r="F109" s="175"/>
      <c r="G109" s="175"/>
      <c r="H109" s="175"/>
      <c r="I109" s="175"/>
    </row>
    <row r="110" spans="1:9" ht="18" customHeight="1">
      <c r="A110" s="111">
        <v>22</v>
      </c>
      <c r="B110" s="69" t="s">
        <v>47</v>
      </c>
      <c r="C110" s="129" t="s">
        <v>48</v>
      </c>
      <c r="D110" s="22">
        <v>250</v>
      </c>
      <c r="E110" s="117">
        <v>42160</v>
      </c>
      <c r="F110" s="15" t="s">
        <v>144</v>
      </c>
      <c r="G110" s="22">
        <v>250</v>
      </c>
      <c r="H110" s="11"/>
      <c r="I110" s="106">
        <v>202</v>
      </c>
    </row>
    <row r="111" spans="1:9" ht="15.75" customHeight="1">
      <c r="A111" s="112"/>
      <c r="B111" s="129" t="s">
        <v>49</v>
      </c>
      <c r="C111" s="129"/>
      <c r="D111" s="22">
        <v>250</v>
      </c>
      <c r="E111" s="117"/>
      <c r="F111" s="15" t="s">
        <v>145</v>
      </c>
      <c r="G111" s="22">
        <v>250</v>
      </c>
      <c r="H111" s="11"/>
      <c r="I111" s="106"/>
    </row>
    <row r="112" spans="1:9" ht="15.75" customHeight="1">
      <c r="A112" s="112"/>
      <c r="B112" s="129"/>
      <c r="C112" s="129"/>
      <c r="D112" s="22">
        <v>250</v>
      </c>
      <c r="E112" s="117"/>
      <c r="F112" s="15" t="s">
        <v>146</v>
      </c>
      <c r="G112" s="22">
        <v>250</v>
      </c>
      <c r="H112" s="11"/>
      <c r="I112" s="106"/>
    </row>
    <row r="113" spans="1:9" ht="15.75" customHeight="1">
      <c r="A113" s="113"/>
      <c r="B113" s="129"/>
      <c r="C113" s="129"/>
      <c r="D113" s="22">
        <v>250</v>
      </c>
      <c r="E113" s="117"/>
      <c r="F113" s="23" t="s">
        <v>147</v>
      </c>
      <c r="G113" s="22">
        <v>250</v>
      </c>
      <c r="H113" s="11"/>
      <c r="I113" s="106"/>
    </row>
    <row r="114" spans="1:9" ht="15.75" customHeight="1">
      <c r="A114" s="130" t="s">
        <v>10</v>
      </c>
      <c r="B114" s="130"/>
      <c r="C114" s="130"/>
      <c r="D114" s="26">
        <f>SUM(D110:D113)</f>
        <v>1000</v>
      </c>
      <c r="E114" s="29"/>
      <c r="F114" s="36"/>
      <c r="G114" s="26">
        <f>SUM(G110:G113)</f>
        <v>1000</v>
      </c>
      <c r="H114" s="27"/>
      <c r="I114" s="28">
        <f>I110*21</f>
        <v>4242</v>
      </c>
    </row>
    <row r="115" spans="1:9" ht="15.75" customHeight="1">
      <c r="A115" s="107" t="s">
        <v>50</v>
      </c>
      <c r="B115" s="107"/>
      <c r="C115" s="107"/>
      <c r="D115" s="107"/>
      <c r="E115" s="107"/>
      <c r="F115" s="107"/>
      <c r="G115" s="107"/>
      <c r="H115" s="107"/>
      <c r="I115" s="107"/>
    </row>
    <row r="116" spans="1:9" ht="21" customHeight="1">
      <c r="A116" s="111">
        <v>23</v>
      </c>
      <c r="B116" s="69" t="s">
        <v>13</v>
      </c>
      <c r="C116" s="129" t="s">
        <v>99</v>
      </c>
      <c r="D116" s="22">
        <v>150</v>
      </c>
      <c r="E116" s="117">
        <v>42156</v>
      </c>
      <c r="F116" s="15" t="s">
        <v>148</v>
      </c>
      <c r="G116" s="22">
        <v>150</v>
      </c>
      <c r="H116" s="100" t="s">
        <v>186</v>
      </c>
      <c r="I116" s="106">
        <v>155</v>
      </c>
    </row>
    <row r="117" spans="1:9" ht="20.25" customHeight="1">
      <c r="A117" s="112"/>
      <c r="B117" s="129" t="s">
        <v>67</v>
      </c>
      <c r="C117" s="129"/>
      <c r="D117" s="22">
        <v>150</v>
      </c>
      <c r="E117" s="117"/>
      <c r="F117" s="15" t="s">
        <v>165</v>
      </c>
      <c r="G117" s="22">
        <v>150</v>
      </c>
      <c r="H117" s="101"/>
      <c r="I117" s="106"/>
    </row>
    <row r="118" spans="1:9" ht="15.75" customHeight="1">
      <c r="A118" s="113"/>
      <c r="B118" s="129"/>
      <c r="C118" s="129"/>
      <c r="D118" s="22">
        <v>150</v>
      </c>
      <c r="E118" s="117"/>
      <c r="F118" s="15" t="s">
        <v>146</v>
      </c>
      <c r="G118" s="22">
        <v>150</v>
      </c>
      <c r="H118" s="102"/>
      <c r="I118" s="106"/>
    </row>
    <row r="119" spans="1:9" ht="15.75" customHeight="1">
      <c r="A119" s="130" t="s">
        <v>10</v>
      </c>
      <c r="B119" s="130"/>
      <c r="C119" s="130"/>
      <c r="D119" s="26">
        <f>SUM(D116:D118)</f>
        <v>450</v>
      </c>
      <c r="E119" s="29"/>
      <c r="F119" s="36"/>
      <c r="G119" s="26">
        <f>SUM(G116:G118)</f>
        <v>450</v>
      </c>
      <c r="H119" s="27"/>
      <c r="I119" s="28">
        <f>I116*21</f>
        <v>3255</v>
      </c>
    </row>
    <row r="120" spans="1:9" ht="15.75" customHeight="1">
      <c r="A120" s="107" t="s">
        <v>51</v>
      </c>
      <c r="B120" s="107"/>
      <c r="C120" s="107"/>
      <c r="D120" s="107"/>
      <c r="E120" s="107"/>
      <c r="F120" s="107"/>
      <c r="G120" s="107"/>
      <c r="H120" s="107"/>
      <c r="I120" s="107"/>
    </row>
    <row r="121" spans="1:9" ht="15.75" customHeight="1">
      <c r="A121" s="152">
        <v>24</v>
      </c>
      <c r="B121" s="69" t="s">
        <v>52</v>
      </c>
      <c r="C121" s="129" t="s">
        <v>102</v>
      </c>
      <c r="D121" s="22">
        <v>80</v>
      </c>
      <c r="E121" s="117">
        <v>42170</v>
      </c>
      <c r="F121" s="23" t="s">
        <v>150</v>
      </c>
      <c r="G121" s="22">
        <v>80</v>
      </c>
      <c r="H121" s="11"/>
      <c r="I121" s="106">
        <v>108.86</v>
      </c>
    </row>
    <row r="122" spans="1:9" ht="15.75" customHeight="1">
      <c r="A122" s="152"/>
      <c r="B122" s="129" t="s">
        <v>68</v>
      </c>
      <c r="C122" s="129"/>
      <c r="D122" s="22">
        <v>80</v>
      </c>
      <c r="E122" s="117"/>
      <c r="F122" s="23" t="s">
        <v>159</v>
      </c>
      <c r="G122" s="22">
        <v>80</v>
      </c>
      <c r="H122" s="11"/>
      <c r="I122" s="106"/>
    </row>
    <row r="123" spans="1:9" ht="10.5" customHeight="1">
      <c r="A123" s="152"/>
      <c r="B123" s="129" t="s">
        <v>53</v>
      </c>
      <c r="C123" s="129"/>
      <c r="E123" s="117"/>
      <c r="H123" s="11"/>
      <c r="I123" s="106"/>
    </row>
    <row r="124" spans="1:9" ht="36.75" customHeight="1">
      <c r="A124" s="130" t="s">
        <v>10</v>
      </c>
      <c r="B124" s="130"/>
      <c r="C124" s="130"/>
      <c r="D124" s="26">
        <f>SUM(D121:D122)</f>
        <v>160</v>
      </c>
      <c r="E124" s="29"/>
      <c r="F124" s="36"/>
      <c r="G124" s="26">
        <f>SUM(G121:G122)</f>
        <v>160</v>
      </c>
      <c r="H124" s="27"/>
      <c r="I124" s="28">
        <f>I121*21</f>
        <v>2286.06</v>
      </c>
    </row>
    <row r="125" spans="1:9" ht="15.75" customHeight="1">
      <c r="A125" s="107" t="s">
        <v>54</v>
      </c>
      <c r="B125" s="107"/>
      <c r="C125" s="107"/>
      <c r="D125" s="107"/>
      <c r="E125" s="107"/>
      <c r="F125" s="107"/>
      <c r="G125" s="107"/>
      <c r="H125" s="107"/>
      <c r="I125" s="107"/>
    </row>
    <row r="126" spans="1:9" ht="16.5" customHeight="1">
      <c r="A126" s="108">
        <v>25</v>
      </c>
      <c r="B126" s="118" t="s">
        <v>87</v>
      </c>
      <c r="C126" s="129" t="s">
        <v>88</v>
      </c>
      <c r="D126" s="22">
        <v>240</v>
      </c>
      <c r="E126" s="117">
        <v>42152</v>
      </c>
      <c r="F126" s="23" t="s">
        <v>151</v>
      </c>
      <c r="G126" s="22">
        <v>80</v>
      </c>
      <c r="H126" s="97" t="s">
        <v>188</v>
      </c>
      <c r="I126" s="106">
        <v>335.71</v>
      </c>
    </row>
    <row r="127" spans="1:9" ht="15" customHeight="1">
      <c r="A127" s="108"/>
      <c r="B127" s="151"/>
      <c r="C127" s="129"/>
      <c r="D127" s="22">
        <v>240</v>
      </c>
      <c r="E127" s="117"/>
      <c r="F127" s="23" t="s">
        <v>152</v>
      </c>
      <c r="G127" s="22">
        <v>100</v>
      </c>
      <c r="H127" s="98"/>
      <c r="I127" s="106"/>
    </row>
    <row r="128" spans="1:9" ht="15.75" customHeight="1">
      <c r="A128" s="108"/>
      <c r="B128" s="151"/>
      <c r="C128" s="129"/>
      <c r="D128" s="22">
        <v>240</v>
      </c>
      <c r="E128" s="117"/>
      <c r="F128" s="23" t="s">
        <v>153</v>
      </c>
      <c r="G128" s="22">
        <v>100</v>
      </c>
      <c r="H128" s="98"/>
      <c r="I128" s="106"/>
    </row>
    <row r="129" spans="1:9" ht="15.75" customHeight="1">
      <c r="A129" s="108"/>
      <c r="B129" s="119"/>
      <c r="C129" s="129"/>
      <c r="D129" s="22">
        <v>240</v>
      </c>
      <c r="E129" s="117"/>
      <c r="F129" s="23" t="s">
        <v>155</v>
      </c>
      <c r="G129" s="22">
        <v>80</v>
      </c>
      <c r="H129" s="99"/>
      <c r="I129" s="106"/>
    </row>
    <row r="130" spans="1:9" ht="15.75" customHeight="1">
      <c r="A130" s="108"/>
      <c r="B130" s="58" t="s">
        <v>104</v>
      </c>
      <c r="C130" s="129"/>
      <c r="D130" s="22">
        <v>240</v>
      </c>
      <c r="E130" s="117"/>
      <c r="F130" s="23" t="s">
        <v>154</v>
      </c>
      <c r="G130" s="22">
        <v>80</v>
      </c>
      <c r="H130" s="11"/>
      <c r="I130" s="106"/>
    </row>
    <row r="131" spans="1:9" ht="15.75" customHeight="1">
      <c r="A131" s="130" t="s">
        <v>10</v>
      </c>
      <c r="B131" s="130"/>
      <c r="C131" s="130"/>
      <c r="D131" s="26">
        <f>SUM(D126:D130)</f>
        <v>1200</v>
      </c>
      <c r="E131" s="29"/>
      <c r="F131" s="39"/>
      <c r="G131" s="26">
        <f>SUM(G126:G130)</f>
        <v>440</v>
      </c>
      <c r="H131" s="27"/>
      <c r="I131" s="28">
        <f>I126*21</f>
        <v>7049.91</v>
      </c>
    </row>
    <row r="132" spans="1:9" ht="15.75" customHeight="1">
      <c r="A132" s="107" t="s">
        <v>55</v>
      </c>
      <c r="B132" s="107"/>
      <c r="C132" s="107"/>
      <c r="D132" s="107"/>
      <c r="E132" s="107"/>
      <c r="F132" s="107"/>
      <c r="G132" s="107"/>
      <c r="H132" s="107"/>
      <c r="I132" s="107"/>
    </row>
    <row r="133" spans="1:9" ht="15.75" customHeight="1">
      <c r="A133" s="108">
        <v>26</v>
      </c>
      <c r="B133" s="69" t="s">
        <v>20</v>
      </c>
      <c r="C133" s="178" t="s">
        <v>122</v>
      </c>
      <c r="D133" s="22">
        <v>150</v>
      </c>
      <c r="E133" s="172">
        <v>42146</v>
      </c>
      <c r="F133" s="34" t="s">
        <v>163</v>
      </c>
      <c r="G133" s="22">
        <v>150</v>
      </c>
      <c r="H133" s="11"/>
      <c r="I133" s="106">
        <v>238</v>
      </c>
    </row>
    <row r="134" spans="1:9" ht="15.75" customHeight="1">
      <c r="A134" s="108"/>
      <c r="B134" s="129" t="s">
        <v>58</v>
      </c>
      <c r="C134" s="179"/>
      <c r="D134" s="22">
        <v>150</v>
      </c>
      <c r="E134" s="173"/>
      <c r="F134" s="34" t="s">
        <v>128</v>
      </c>
      <c r="G134" s="22">
        <v>150</v>
      </c>
      <c r="H134" s="11"/>
      <c r="I134" s="106"/>
    </row>
    <row r="135" spans="1:9" ht="15.75" customHeight="1">
      <c r="A135" s="108"/>
      <c r="B135" s="129"/>
      <c r="C135" s="180"/>
      <c r="D135" s="22">
        <v>150</v>
      </c>
      <c r="E135" s="174"/>
      <c r="F135" s="34" t="s">
        <v>184</v>
      </c>
      <c r="G135" s="22">
        <v>150</v>
      </c>
      <c r="H135" s="11"/>
      <c r="I135" s="106"/>
    </row>
    <row r="136" spans="1:9" ht="15.75" customHeight="1">
      <c r="A136" s="130" t="s">
        <v>10</v>
      </c>
      <c r="B136" s="130"/>
      <c r="C136" s="130"/>
      <c r="D136" s="26">
        <f>SUM(D133:D135)</f>
        <v>450</v>
      </c>
      <c r="E136" s="29"/>
      <c r="F136" s="87"/>
      <c r="G136" s="26">
        <f>SUM(G133:G135)</f>
        <v>450</v>
      </c>
      <c r="H136" s="27"/>
      <c r="I136" s="28">
        <f>I133*21</f>
        <v>4998</v>
      </c>
    </row>
    <row r="137" spans="1:9" ht="15.75" customHeight="1">
      <c r="A137" s="111">
        <v>27</v>
      </c>
      <c r="B137" s="69" t="s">
        <v>56</v>
      </c>
      <c r="C137" s="129" t="s">
        <v>57</v>
      </c>
      <c r="D137" s="22">
        <v>216</v>
      </c>
      <c r="E137" s="177">
        <v>42158</v>
      </c>
      <c r="F137" s="15" t="s">
        <v>156</v>
      </c>
      <c r="G137" s="22">
        <v>216</v>
      </c>
      <c r="H137" s="11"/>
      <c r="I137" s="165">
        <v>330</v>
      </c>
    </row>
    <row r="138" spans="1:9" ht="15.75" customHeight="1">
      <c r="A138" s="112"/>
      <c r="B138" s="129" t="s">
        <v>69</v>
      </c>
      <c r="C138" s="129"/>
      <c r="D138" s="22">
        <v>216</v>
      </c>
      <c r="E138" s="177"/>
      <c r="F138" s="15" t="s">
        <v>114</v>
      </c>
      <c r="G138" s="22">
        <v>216</v>
      </c>
      <c r="H138" s="11"/>
      <c r="I138" s="166"/>
    </row>
    <row r="139" spans="1:9" ht="15.75" customHeight="1">
      <c r="A139" s="112"/>
      <c r="B139" s="129"/>
      <c r="C139" s="129"/>
      <c r="D139" s="22">
        <v>216</v>
      </c>
      <c r="E139" s="177"/>
      <c r="F139" s="15" t="s">
        <v>115</v>
      </c>
      <c r="G139" s="22">
        <v>216</v>
      </c>
      <c r="H139" s="11"/>
      <c r="I139" s="166"/>
    </row>
    <row r="140" spans="1:9" ht="15.75" customHeight="1">
      <c r="A140" s="112"/>
      <c r="B140" s="129"/>
      <c r="C140" s="129"/>
      <c r="D140" s="22">
        <v>216</v>
      </c>
      <c r="E140" s="177"/>
      <c r="F140" s="15" t="s">
        <v>119</v>
      </c>
      <c r="G140" s="22">
        <v>216</v>
      </c>
      <c r="H140" s="11"/>
      <c r="I140" s="166"/>
    </row>
    <row r="141" spans="1:9" ht="15" customHeight="1">
      <c r="A141" s="113"/>
      <c r="B141" s="129"/>
      <c r="C141" s="129"/>
      <c r="D141" s="22">
        <v>216</v>
      </c>
      <c r="E141" s="177"/>
      <c r="F141" s="23" t="s">
        <v>120</v>
      </c>
      <c r="G141" s="22">
        <v>216</v>
      </c>
      <c r="H141" s="11"/>
      <c r="I141" s="167"/>
    </row>
    <row r="142" spans="1:9" ht="15.75" customHeight="1">
      <c r="A142" s="130" t="s">
        <v>10</v>
      </c>
      <c r="B142" s="130"/>
      <c r="C142" s="130"/>
      <c r="D142" s="26">
        <f>SUM(D137:D141)</f>
        <v>1080</v>
      </c>
      <c r="E142" s="29"/>
      <c r="F142" s="88"/>
      <c r="G142" s="26">
        <f>SUM(G137:G141)</f>
        <v>1080</v>
      </c>
      <c r="H142" s="27"/>
      <c r="I142" s="28">
        <f>I137*21</f>
        <v>6930</v>
      </c>
    </row>
    <row r="143" spans="1:9" ht="15.75" customHeight="1">
      <c r="A143" s="111">
        <v>28</v>
      </c>
      <c r="B143" s="69" t="s">
        <v>7</v>
      </c>
      <c r="C143" s="129" t="s">
        <v>59</v>
      </c>
      <c r="D143" s="22">
        <v>131</v>
      </c>
      <c r="E143" s="117">
        <v>42161</v>
      </c>
      <c r="F143" s="15" t="s">
        <v>143</v>
      </c>
      <c r="G143" s="22">
        <v>131</v>
      </c>
      <c r="H143" s="11"/>
      <c r="I143" s="106">
        <v>241</v>
      </c>
    </row>
    <row r="144" spans="1:9" ht="15.75" customHeight="1">
      <c r="A144" s="112"/>
      <c r="B144" s="129" t="s">
        <v>49</v>
      </c>
      <c r="C144" s="129"/>
      <c r="D144" s="22">
        <v>131</v>
      </c>
      <c r="E144" s="117"/>
      <c r="F144" s="15" t="s">
        <v>149</v>
      </c>
      <c r="G144" s="22">
        <v>131</v>
      </c>
      <c r="H144" s="11"/>
      <c r="I144" s="106"/>
    </row>
    <row r="145" spans="1:9" ht="15.75" customHeight="1">
      <c r="A145" s="112"/>
      <c r="B145" s="129"/>
      <c r="C145" s="129"/>
      <c r="D145" s="22">
        <v>131</v>
      </c>
      <c r="E145" s="117"/>
      <c r="F145" s="15" t="s">
        <v>157</v>
      </c>
      <c r="G145" s="22">
        <v>131</v>
      </c>
      <c r="H145" s="11"/>
      <c r="I145" s="106"/>
    </row>
    <row r="146" spans="1:9" ht="15.75" customHeight="1">
      <c r="A146" s="113"/>
      <c r="B146" s="129"/>
      <c r="C146" s="129"/>
      <c r="D146" s="22">
        <v>131</v>
      </c>
      <c r="E146" s="117"/>
      <c r="F146" s="23" t="s">
        <v>158</v>
      </c>
      <c r="G146" s="22">
        <v>131</v>
      </c>
      <c r="H146" s="11"/>
      <c r="I146" s="106"/>
    </row>
    <row r="147" spans="1:9" ht="15.75" customHeight="1">
      <c r="A147" s="130" t="s">
        <v>10</v>
      </c>
      <c r="B147" s="130"/>
      <c r="C147" s="130"/>
      <c r="D147" s="26">
        <f>SUM(D143:D146)</f>
        <v>524</v>
      </c>
      <c r="E147" s="29"/>
      <c r="F147" s="36"/>
      <c r="G147" s="26">
        <f>SUM(G143:G146)</f>
        <v>524</v>
      </c>
      <c r="H147" s="27"/>
      <c r="I147" s="28">
        <f>I143*21</f>
        <v>5061</v>
      </c>
    </row>
    <row r="148" spans="1:10" s="32" customFormat="1" ht="36.75" customHeight="1">
      <c r="A148" s="176" t="s">
        <v>60</v>
      </c>
      <c r="B148" s="176"/>
      <c r="C148" s="10" t="s">
        <v>70</v>
      </c>
      <c r="D148" s="40">
        <f>SUM(D8,D12,D17,D22,D27,D38,D44,D48,D52,D56,D60,D67,D72,D77,D82,D87,D92,D98,D103,D108,D114,D119,D124,D131,D136,D142,D147)</f>
        <v>17950</v>
      </c>
      <c r="E148" s="42"/>
      <c r="F148" s="109" t="s">
        <v>126</v>
      </c>
      <c r="G148" s="40">
        <f>SUM(G8,G12,G17,G22,G27,G38,G44,G48,G52,G56,G60,G67,G72,G77,G82,G87,G92,G98,G103,G108,G114,G119,G124,G131,G136,G142,G147)</f>
        <v>14564</v>
      </c>
      <c r="H148" s="41"/>
      <c r="I148" s="95" t="s">
        <v>106</v>
      </c>
      <c r="J148" s="43"/>
    </row>
    <row r="149" spans="1:10" s="32" customFormat="1" ht="19.5" customHeight="1">
      <c r="A149" s="45"/>
      <c r="B149" s="45"/>
      <c r="C149" s="56" t="s">
        <v>105</v>
      </c>
      <c r="D149" s="78">
        <f>SUM(D8,D12,D17,D22,D27,D38,D44,D52,D56,D60,D72,D77,D82,D87,D92,D98,D103,D108,D114,D119,D124,D131,D136,D142,D147)</f>
        <v>16690</v>
      </c>
      <c r="E149" s="77"/>
      <c r="F149" s="110"/>
      <c r="G149" s="79">
        <f>SUM(G8,G12,G17,G22,G27,G38,G44,G52,G56,G60,G72,G77,G82,G87,G92,G98,G103,G108,G114,G119,G124,G131,G136,G142,G147)</f>
        <v>13920</v>
      </c>
      <c r="H149" s="81"/>
      <c r="I149" s="82">
        <f>SUM(I8,I12,I17,I22,I27,I38,I44,I52,I56,I60,I72,I77,I82,I87,I92,I98,I103,I108,I114,I119,I124,I131,I136,I142,I147)/25</f>
        <v>4393.032</v>
      </c>
      <c r="J149" s="43"/>
    </row>
    <row r="150" spans="3:9" ht="28.5" customHeight="1">
      <c r="C150" s="44"/>
      <c r="D150" s="45"/>
      <c r="E150" s="80"/>
      <c r="F150" s="62" t="s">
        <v>77</v>
      </c>
      <c r="G150" s="61">
        <f>G148-G151</f>
        <v>11759</v>
      </c>
      <c r="H150" s="46"/>
      <c r="I150" s="94" t="s">
        <v>107</v>
      </c>
    </row>
    <row r="151" spans="3:9" ht="29.25" customHeight="1">
      <c r="C151" s="44"/>
      <c r="D151" s="45"/>
      <c r="E151" s="80"/>
      <c r="F151" s="63" t="s">
        <v>78</v>
      </c>
      <c r="G151" s="2">
        <f>SUM(G8,G44,G56,G72)</f>
        <v>2805</v>
      </c>
      <c r="I151" s="83">
        <f>SUM(I12,I22,I17,I27,I38,I52,I60,I77,I82,I87,I92,I98,I103,I108,I114,I119,I124,I131,I136,I142,I147)/21</f>
        <v>4051.3</v>
      </c>
    </row>
    <row r="152" spans="3:9" ht="33.75" customHeight="1">
      <c r="C152" s="44"/>
      <c r="D152" s="45"/>
      <c r="E152" s="80"/>
      <c r="F152" s="63"/>
      <c r="G152" s="2"/>
      <c r="I152" s="96" t="s">
        <v>61</v>
      </c>
    </row>
    <row r="153" spans="4:9" ht="37.5" customHeight="1">
      <c r="D153" s="85"/>
      <c r="E153" s="80"/>
      <c r="I153" s="84">
        <f>I151/21</f>
        <v>192.91904761904763</v>
      </c>
    </row>
    <row r="154" spans="5:9" ht="18" customHeight="1">
      <c r="E154" s="49"/>
      <c r="H154" s="47"/>
      <c r="I154" s="48"/>
    </row>
    <row r="155" spans="5:9" ht="18" customHeight="1">
      <c r="E155" s="49"/>
      <c r="H155" s="47"/>
      <c r="I155" s="48"/>
    </row>
    <row r="156" ht="18" customHeight="1">
      <c r="I156" s="7"/>
    </row>
    <row r="157" ht="18" customHeight="1">
      <c r="G157" s="5"/>
    </row>
    <row r="160" spans="6:9" ht="18" customHeight="1">
      <c r="F160" s="51"/>
      <c r="G160" s="4"/>
      <c r="I160" s="50"/>
    </row>
    <row r="162" spans="6:7" ht="18" customHeight="1">
      <c r="F162" s="52"/>
      <c r="G162" s="44"/>
    </row>
    <row r="163" spans="6:7" ht="18" customHeight="1">
      <c r="F163" s="54"/>
      <c r="G163" s="53"/>
    </row>
    <row r="164" spans="6:7" ht="18" customHeight="1">
      <c r="F164" s="57"/>
      <c r="G164" s="56"/>
    </row>
    <row r="165" spans="6:7" ht="18" customHeight="1">
      <c r="F165" s="57"/>
      <c r="G165" s="55"/>
    </row>
    <row r="166" spans="6:7" ht="18" customHeight="1">
      <c r="F166" s="57"/>
      <c r="G166" s="56"/>
    </row>
    <row r="167" spans="6:7" ht="18" customHeight="1">
      <c r="F167" s="54"/>
      <c r="G167" s="53"/>
    </row>
    <row r="168" spans="6:7" ht="18" customHeight="1">
      <c r="F168" s="54"/>
      <c r="G168" s="53"/>
    </row>
    <row r="169" spans="6:7" ht="18" customHeight="1">
      <c r="F169" s="54"/>
      <c r="G169" s="53"/>
    </row>
    <row r="170" spans="6:7" ht="18" customHeight="1">
      <c r="F170" s="54"/>
      <c r="G170" s="53"/>
    </row>
    <row r="171" spans="6:7" ht="18" customHeight="1">
      <c r="F171" s="54"/>
      <c r="G171" s="53"/>
    </row>
    <row r="172" spans="6:7" ht="18" customHeight="1">
      <c r="F172" s="54"/>
      <c r="G172" s="53"/>
    </row>
  </sheetData>
  <sheetProtection selectLockedCells="1" selectUnlockedCells="1"/>
  <mergeCells count="213">
    <mergeCell ref="B90:B91"/>
    <mergeCell ref="C89:C91"/>
    <mergeCell ref="A87:C87"/>
    <mergeCell ref="A88:I88"/>
    <mergeCell ref="A89:A91"/>
    <mergeCell ref="A82:C82"/>
    <mergeCell ref="I137:I141"/>
    <mergeCell ref="I143:I146"/>
    <mergeCell ref="B144:B146"/>
    <mergeCell ref="A142:C142"/>
    <mergeCell ref="A136:C136"/>
    <mergeCell ref="A133:A135"/>
    <mergeCell ref="C133:C135"/>
    <mergeCell ref="E133:E135"/>
    <mergeCell ref="I133:I135"/>
    <mergeCell ref="B134:B135"/>
    <mergeCell ref="A148:B148"/>
    <mergeCell ref="A147:C147"/>
    <mergeCell ref="A143:A146"/>
    <mergeCell ref="C143:C146"/>
    <mergeCell ref="E143:E146"/>
    <mergeCell ref="A131:C131"/>
    <mergeCell ref="A132:I132"/>
    <mergeCell ref="C137:C141"/>
    <mergeCell ref="E137:E141"/>
    <mergeCell ref="B138:B141"/>
    <mergeCell ref="A124:C124"/>
    <mergeCell ref="A125:I125"/>
    <mergeCell ref="A126:A130"/>
    <mergeCell ref="C126:C130"/>
    <mergeCell ref="E126:E130"/>
    <mergeCell ref="I126:I130"/>
    <mergeCell ref="B126:B129"/>
    <mergeCell ref="A120:I120"/>
    <mergeCell ref="A121:A123"/>
    <mergeCell ref="C121:C123"/>
    <mergeCell ref="E121:E123"/>
    <mergeCell ref="I121:I123"/>
    <mergeCell ref="B122:B123"/>
    <mergeCell ref="A119:C119"/>
    <mergeCell ref="A115:I115"/>
    <mergeCell ref="A116:A118"/>
    <mergeCell ref="C116:C118"/>
    <mergeCell ref="E116:E118"/>
    <mergeCell ref="I116:I118"/>
    <mergeCell ref="B117:B118"/>
    <mergeCell ref="A114:C114"/>
    <mergeCell ref="A103:C103"/>
    <mergeCell ref="A104:I104"/>
    <mergeCell ref="A108:C108"/>
    <mergeCell ref="A109:I109"/>
    <mergeCell ref="A110:A113"/>
    <mergeCell ref="C110:C113"/>
    <mergeCell ref="E110:E113"/>
    <mergeCell ref="I110:I113"/>
    <mergeCell ref="B111:B113"/>
    <mergeCell ref="I105:I107"/>
    <mergeCell ref="A98:C98"/>
    <mergeCell ref="A99:I99"/>
    <mergeCell ref="A100:A102"/>
    <mergeCell ref="C100:C102"/>
    <mergeCell ref="E100:E102"/>
    <mergeCell ref="I100:I102"/>
    <mergeCell ref="B101:B102"/>
    <mergeCell ref="E105:E107"/>
    <mergeCell ref="C105:C107"/>
    <mergeCell ref="A92:C92"/>
    <mergeCell ref="A93:I93"/>
    <mergeCell ref="A94:A97"/>
    <mergeCell ref="B94:B95"/>
    <mergeCell ref="C94:C97"/>
    <mergeCell ref="E94:E97"/>
    <mergeCell ref="I94:I97"/>
    <mergeCell ref="H89:H92"/>
    <mergeCell ref="E89:E91"/>
    <mergeCell ref="I89:I91"/>
    <mergeCell ref="A83:I83"/>
    <mergeCell ref="A84:A86"/>
    <mergeCell ref="C84:C86"/>
    <mergeCell ref="E84:E86"/>
    <mergeCell ref="I84:I86"/>
    <mergeCell ref="B85:B86"/>
    <mergeCell ref="D85:D86"/>
    <mergeCell ref="F85:F86"/>
    <mergeCell ref="G85:G86"/>
    <mergeCell ref="A78:I78"/>
    <mergeCell ref="A79:A81"/>
    <mergeCell ref="C79:C81"/>
    <mergeCell ref="E79:E81"/>
    <mergeCell ref="I79:I81"/>
    <mergeCell ref="B80:B81"/>
    <mergeCell ref="A73:I73"/>
    <mergeCell ref="A74:A76"/>
    <mergeCell ref="C74:C76"/>
    <mergeCell ref="E74:E76"/>
    <mergeCell ref="I74:I76"/>
    <mergeCell ref="B75:B76"/>
    <mergeCell ref="H74:H77"/>
    <mergeCell ref="A77:C77"/>
    <mergeCell ref="I61:I66"/>
    <mergeCell ref="B62:B66"/>
    <mergeCell ref="A68:A71"/>
    <mergeCell ref="C68:C71"/>
    <mergeCell ref="E68:E71"/>
    <mergeCell ref="I68:I71"/>
    <mergeCell ref="B70:B71"/>
    <mergeCell ref="A67:C67"/>
    <mergeCell ref="A72:C72"/>
    <mergeCell ref="A52:C52"/>
    <mergeCell ref="A53:A55"/>
    <mergeCell ref="C53:C55"/>
    <mergeCell ref="E53:E55"/>
    <mergeCell ref="I53:I55"/>
    <mergeCell ref="A56:C56"/>
    <mergeCell ref="A61:A66"/>
    <mergeCell ref="C61:C66"/>
    <mergeCell ref="E61:E66"/>
    <mergeCell ref="A60:C60"/>
    <mergeCell ref="A49:A51"/>
    <mergeCell ref="C49:C51"/>
    <mergeCell ref="E49:E51"/>
    <mergeCell ref="I49:I51"/>
    <mergeCell ref="B50:B51"/>
    <mergeCell ref="A48:C48"/>
    <mergeCell ref="A57:A59"/>
    <mergeCell ref="B57:B58"/>
    <mergeCell ref="C57:C59"/>
    <mergeCell ref="E57:E59"/>
    <mergeCell ref="I57:I59"/>
    <mergeCell ref="A45:I45"/>
    <mergeCell ref="C46:C47"/>
    <mergeCell ref="D46:D47"/>
    <mergeCell ref="E46:E47"/>
    <mergeCell ref="F46:F47"/>
    <mergeCell ref="G46:G47"/>
    <mergeCell ref="H46:H47"/>
    <mergeCell ref="I46:I47"/>
    <mergeCell ref="A46:A47"/>
    <mergeCell ref="A44:C44"/>
    <mergeCell ref="A33:I33"/>
    <mergeCell ref="A34:A37"/>
    <mergeCell ref="C34:C37"/>
    <mergeCell ref="E34:E37"/>
    <mergeCell ref="I34:I37"/>
    <mergeCell ref="B35:B37"/>
    <mergeCell ref="A38:C38"/>
    <mergeCell ref="A39:I39"/>
    <mergeCell ref="C40:C43"/>
    <mergeCell ref="E40:E43"/>
    <mergeCell ref="B25:B26"/>
    <mergeCell ref="I40:I43"/>
    <mergeCell ref="A32:C32"/>
    <mergeCell ref="A28:A31"/>
    <mergeCell ref="B29:B31"/>
    <mergeCell ref="C28:C31"/>
    <mergeCell ref="E28:E31"/>
    <mergeCell ref="I28:I31"/>
    <mergeCell ref="B10:B11"/>
    <mergeCell ref="B20:B21"/>
    <mergeCell ref="A18:I18"/>
    <mergeCell ref="A19:A21"/>
    <mergeCell ref="C24:C26"/>
    <mergeCell ref="E24:E26"/>
    <mergeCell ref="A27:C27"/>
    <mergeCell ref="A22:C22"/>
    <mergeCell ref="B15:B16"/>
    <mergeCell ref="A5:A7"/>
    <mergeCell ref="A12:C12"/>
    <mergeCell ref="A1:I1"/>
    <mergeCell ref="C5:C7"/>
    <mergeCell ref="E5:E7"/>
    <mergeCell ref="I5:I7"/>
    <mergeCell ref="A8:C8"/>
    <mergeCell ref="A14:A16"/>
    <mergeCell ref="G2:G3"/>
    <mergeCell ref="I2:I3"/>
    <mergeCell ref="C14:C16"/>
    <mergeCell ref="E14:E16"/>
    <mergeCell ref="I14:I16"/>
    <mergeCell ref="A9:A11"/>
    <mergeCell ref="C9:C11"/>
    <mergeCell ref="E9:E11"/>
    <mergeCell ref="I9:I11"/>
    <mergeCell ref="I19:I21"/>
    <mergeCell ref="D2:D3"/>
    <mergeCell ref="E2:E3"/>
    <mergeCell ref="F2:F3"/>
    <mergeCell ref="B42:B43"/>
    <mergeCell ref="A105:A107"/>
    <mergeCell ref="A40:A43"/>
    <mergeCell ref="B106:B107"/>
    <mergeCell ref="C19:C21"/>
    <mergeCell ref="A13:I13"/>
    <mergeCell ref="H68:H71"/>
    <mergeCell ref="I24:I26"/>
    <mergeCell ref="A23:I23"/>
    <mergeCell ref="A24:A26"/>
    <mergeCell ref="A4:I4"/>
    <mergeCell ref="F148:F149"/>
    <mergeCell ref="A137:A141"/>
    <mergeCell ref="H85:H86"/>
    <mergeCell ref="A17:C17"/>
    <mergeCell ref="E19:E21"/>
    <mergeCell ref="H100:H103"/>
    <mergeCell ref="H105:H107"/>
    <mergeCell ref="H116:H118"/>
    <mergeCell ref="H126:H129"/>
    <mergeCell ref="H2:H3"/>
    <mergeCell ref="H9:H11"/>
    <mergeCell ref="H14:H16"/>
    <mergeCell ref="H19:H21"/>
    <mergeCell ref="H40:H43"/>
    <mergeCell ref="H49:H51"/>
  </mergeCells>
  <printOptions horizontalCentered="1"/>
  <pageMargins left="0.39375" right="0.39375" top="0.39375" bottom="0.39375" header="0.5118055555555555" footer="0.5118055555555555"/>
  <pageSetup fitToHeight="6" fitToWidth="1" horizontalDpi="600" verticalDpi="600" orientation="landscape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VITAL</cp:lastModifiedBy>
  <cp:lastPrinted>2015-05-05T06:43:35Z</cp:lastPrinted>
  <dcterms:created xsi:type="dcterms:W3CDTF">2013-07-24T11:10:43Z</dcterms:created>
  <dcterms:modified xsi:type="dcterms:W3CDTF">2015-05-22T20:46:47Z</dcterms:modified>
  <cp:category/>
  <cp:version/>
  <cp:contentType/>
  <cp:contentStatus/>
</cp:coreProperties>
</file>